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api.box.com/wopi/files/1993438910347/WOPIServiceId_TP_BOX_2/WOPIUserId_-/"/>
    </mc:Choice>
  </mc:AlternateContent>
  <xr:revisionPtr revIDLastSave="315" documentId="8_{EB0FCB03-7BAF-4B98-B9E8-BEB50741FE3C}" xr6:coauthVersionLast="47" xr6:coauthVersionMax="47" xr10:uidLastSave="{2E9C1DE8-E5F0-4227-A60E-59AF42A32E23}"/>
  <bookViews>
    <workbookView xWindow="-110" yWindow="-110" windowWidth="19420" windowHeight="10300" xr2:uid="{1ABF6FBD-F171-412C-837D-8C4399FA2DE1}"/>
  </bookViews>
  <sheets>
    <sheet name="Portfolio Data and Fund Fit" sheetId="1" r:id="rId1"/>
  </sheets>
  <externalReferences>
    <externalReference r:id="rId2"/>
    <externalReference r:id="rId3"/>
  </externalReferences>
  <definedNames>
    <definedName name="_xlnm.Print_Area" localSheetId="0">'Portfolio Data and Fund Fit'!$BG$4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2" i="1" l="1"/>
  <c r="BE9" i="1"/>
  <c r="BE5" i="1"/>
  <c r="BD49" i="1"/>
  <c r="BC49" i="1"/>
  <c r="BE48" i="1"/>
  <c r="BE46" i="1"/>
  <c r="BE44" i="1"/>
  <c r="BE43" i="1"/>
  <c r="BE39" i="1"/>
  <c r="BE38" i="1"/>
  <c r="BE31" i="1"/>
  <c r="BE28" i="1"/>
  <c r="BE25" i="1"/>
  <c r="BE18" i="1"/>
  <c r="BE17" i="1"/>
  <c r="BE16" i="1"/>
  <c r="BE14" i="1"/>
</calcChain>
</file>

<file path=xl/sharedStrings.xml><?xml version="1.0" encoding="utf-8"?>
<sst xmlns="http://schemas.openxmlformats.org/spreadsheetml/2006/main" count="1066" uniqueCount="363">
  <si>
    <t>AsOfDate</t>
  </si>
  <si>
    <t>FundAbbreviation</t>
  </si>
  <si>
    <t>CompanyShortName</t>
  </si>
  <si>
    <t>IsRegulated</t>
  </si>
  <si>
    <t>CompanyType</t>
  </si>
  <si>
    <t>Office</t>
  </si>
  <si>
    <t>CountryName</t>
  </si>
  <si>
    <t>CountryIncomeLevel</t>
  </si>
  <si>
    <t>CountryWBLendingType</t>
  </si>
  <si>
    <t>CountryCurrency</t>
  </si>
  <si>
    <t>InstrumentNumber</t>
  </si>
  <si>
    <t>InstrumentType</t>
  </si>
  <si>
    <t>InstrumentCurrency</t>
  </si>
  <si>
    <t>ReportingCurrency</t>
  </si>
  <si>
    <t>InterestRate</t>
  </si>
  <si>
    <t>InterestRateType</t>
  </si>
  <si>
    <t>FinalMaturityDate</t>
  </si>
  <si>
    <t>LoanStatus</t>
  </si>
  <si>
    <t>StatusSince</t>
  </si>
  <si>
    <t>RationaleInclusion</t>
  </si>
  <si>
    <t>UpdateNegotiations</t>
  </si>
  <si>
    <t>RestructuredLoan</t>
  </si>
  <si>
    <t>FirstDisbursementDate</t>
  </si>
  <si>
    <t>CapitalDisbursedFCY</t>
  </si>
  <si>
    <t>AvgRemainingTenor</t>
  </si>
  <si>
    <t>OutstandingCapitalFCYEoP</t>
  </si>
  <si>
    <t>OutstandingCapitalICYEoP</t>
  </si>
  <si>
    <t>AmountHedgedLCtoEURinFCY</t>
  </si>
  <si>
    <t>PercentageHedged</t>
  </si>
  <si>
    <t>CapitalOutstandingInclHedgingFCYEoP</t>
  </si>
  <si>
    <t>ProvisioningAmountFCYEoP</t>
  </si>
  <si>
    <t>ProvisioningPercentageEoP</t>
  </si>
  <si>
    <t>ProvisionICY</t>
  </si>
  <si>
    <t>AccruedInterestICY</t>
  </si>
  <si>
    <t>AccruedInterestFCY</t>
  </si>
  <si>
    <t>ValuationFCY</t>
  </si>
  <si>
    <t>WriteOffPctEoP</t>
  </si>
  <si>
    <t>FundOutstandingCapitalFCY</t>
  </si>
  <si>
    <t>FundOutstandingCapitalInclHedgingFCY</t>
  </si>
  <si>
    <t>FundSize</t>
  </si>
  <si>
    <t>WeightFund</t>
  </si>
  <si>
    <t>WeightRegion</t>
  </si>
  <si>
    <t>WeightCountry</t>
  </si>
  <si>
    <t>WeightCurrency</t>
  </si>
  <si>
    <t>WeightInstrumentType</t>
  </si>
  <si>
    <t>DRSScoreEoP</t>
  </si>
  <si>
    <t>DRSRatingEoP</t>
  </si>
  <si>
    <t>FIScoreEoP</t>
  </si>
  <si>
    <t>FIRatingEoP</t>
  </si>
  <si>
    <t>CountryScore</t>
  </si>
  <si>
    <t>CountryScoreBucket</t>
  </si>
  <si>
    <t>IHSSovereignRiskScore</t>
  </si>
  <si>
    <t>IHSSovereignRiskScoreQualitative</t>
  </si>
  <si>
    <t>InvestmentOfficer</t>
  </si>
  <si>
    <t>CapitalOutstandingEUR</t>
  </si>
  <si>
    <t>CapitalOutstandingInclHedgingEUR</t>
  </si>
  <si>
    <t>ONP</t>
  </si>
  <si>
    <t>BRAC Uganda</t>
  </si>
  <si>
    <t>True</t>
  </si>
  <si>
    <t>AMENA</t>
  </si>
  <si>
    <t>Uganda</t>
  </si>
  <si>
    <t>Low income</t>
  </si>
  <si>
    <t>IDA</t>
  </si>
  <si>
    <t>UGX</t>
  </si>
  <si>
    <t>O0521a</t>
  </si>
  <si>
    <t>Senior Loan</t>
  </si>
  <si>
    <t>Fixed</t>
  </si>
  <si>
    <t>2025-05-15</t>
  </si>
  <si>
    <t>BB+</t>
  </si>
  <si>
    <t>A-</t>
  </si>
  <si>
    <t>4.High (2.3-3.1]</t>
  </si>
  <si>
    <t>B+</t>
  </si>
  <si>
    <t>Orsolya Farkas</t>
  </si>
  <si>
    <t>ADICLA</t>
  </si>
  <si>
    <t>False</t>
  </si>
  <si>
    <t>NGO</t>
  </si>
  <si>
    <t>LAC</t>
  </si>
  <si>
    <t>Guatemala</t>
  </si>
  <si>
    <t>Upper middle income</t>
  </si>
  <si>
    <t>IBRD</t>
  </si>
  <si>
    <t>GTQ</t>
  </si>
  <si>
    <t>O0566a</t>
  </si>
  <si>
    <t>2028-03-15</t>
  </si>
  <si>
    <t>3.Elevated (1.5-2.3]</t>
  </si>
  <si>
    <t>BB-</t>
  </si>
  <si>
    <t>Camila Reyes</t>
  </si>
  <si>
    <t>FUNDACION AMANECER</t>
  </si>
  <si>
    <t>Colombia</t>
  </si>
  <si>
    <t>COP</t>
  </si>
  <si>
    <t>O0538a</t>
  </si>
  <si>
    <t>2025-09-15</t>
  </si>
  <si>
    <t>BBB+</t>
  </si>
  <si>
    <t>BBB-</t>
  </si>
  <si>
    <t>UNI2</t>
  </si>
  <si>
    <t>O0529a</t>
  </si>
  <si>
    <t>Floating</t>
  </si>
  <si>
    <t>2026-03-13</t>
  </si>
  <si>
    <t>BB</t>
  </si>
  <si>
    <t>KOMIDA</t>
  </si>
  <si>
    <t>NBFI</t>
  </si>
  <si>
    <t>AP</t>
  </si>
  <si>
    <t>Indonesia</t>
  </si>
  <si>
    <t>IDR</t>
  </si>
  <si>
    <t>O0549a</t>
  </si>
  <si>
    <t>2027-03-15</t>
  </si>
  <si>
    <t>A</t>
  </si>
  <si>
    <t>Luigi Gioscia</t>
  </si>
  <si>
    <t>SUMAC</t>
  </si>
  <si>
    <t>Kenya</t>
  </si>
  <si>
    <t>Lower middle income</t>
  </si>
  <si>
    <t>Blend</t>
  </si>
  <si>
    <t>KES</t>
  </si>
  <si>
    <t>O0559a</t>
  </si>
  <si>
    <t>USD</t>
  </si>
  <si>
    <t>2026-12-15</t>
  </si>
  <si>
    <t>B-</t>
  </si>
  <si>
    <t>Caroline Kamau</t>
  </si>
  <si>
    <t>MicroFinanciera Fundeser</t>
  </si>
  <si>
    <t>Nicaragua</t>
  </si>
  <si>
    <t>NIO</t>
  </si>
  <si>
    <t>O0547a</t>
  </si>
  <si>
    <t>BBB</t>
  </si>
  <si>
    <t>KIF</t>
  </si>
  <si>
    <t>Timor-Leste</t>
  </si>
  <si>
    <t>O0537a</t>
  </si>
  <si>
    <t>2025-08-15</t>
  </si>
  <si>
    <t>Bhavika Pareek</t>
  </si>
  <si>
    <t>FUNDEA Guatemala</t>
  </si>
  <si>
    <t>O0517a</t>
  </si>
  <si>
    <t>2026-06-15</t>
  </si>
  <si>
    <t>SAFCO</t>
  </si>
  <si>
    <t>Pakistan</t>
  </si>
  <si>
    <t>PKR</t>
  </si>
  <si>
    <t>O0545a</t>
  </si>
  <si>
    <t>EUR</t>
  </si>
  <si>
    <t>2026-05-15</t>
  </si>
  <si>
    <t>5.Very High (3.1-4.3]</t>
  </si>
  <si>
    <t>ASA Tanzania</t>
  </si>
  <si>
    <t>Tanzania</t>
  </si>
  <si>
    <t>TZS</t>
  </si>
  <si>
    <t>O0533a</t>
  </si>
  <si>
    <t>2026-07-15</t>
  </si>
  <si>
    <t>A+</t>
  </si>
  <si>
    <t>Alternativa</t>
  </si>
  <si>
    <t>Peru</t>
  </si>
  <si>
    <t>PEN</t>
  </si>
  <si>
    <t>O0542a</t>
  </si>
  <si>
    <t>2026-11-13</t>
  </si>
  <si>
    <t>Watch List</t>
  </si>
  <si>
    <t>Potential funding challenges</t>
  </si>
  <si>
    <t>We have placed this investee on our watchlist due to potential funding challenges that may arise in the coming months. These concerns have been triggered by a recent leak to the press regarding a possible acquisition of the company by Caja Los Andes. While the transaction has not yet been approved by the regulator, Alternativa believes it is unlikely to proceed, given that Caja Los Andes is also currently facing performance issues. The leak has created uncertainty among funders, some of whom may choose to delay disbursements until there is greater clarity on whether the acquisition will move forward. We are currently in the process of gathering further information from Alternativa to better assess the potential impact of these developments on its funding outlook.</t>
  </si>
  <si>
    <t>No</t>
  </si>
  <si>
    <t>Kenny Luis-Alexander Janssens</t>
  </si>
  <si>
    <t>PILARH OPDF</t>
  </si>
  <si>
    <t>Honduras</t>
  </si>
  <si>
    <t>HNL</t>
  </si>
  <si>
    <t>O0561a</t>
  </si>
  <si>
    <t>2027-12-15</t>
  </si>
  <si>
    <t>LOLC Myanmar</t>
  </si>
  <si>
    <t>Myanmar</t>
  </si>
  <si>
    <t>MMK</t>
  </si>
  <si>
    <t>O0487a</t>
  </si>
  <si>
    <t>Problem Loan</t>
  </si>
  <si>
    <t>Myanmar Military Coup</t>
  </si>
  <si>
    <t>After nearly a year of negotiations with the remaining four lenders, LOLC shareholders again proposed the same debt buyout terms as a year ago: an immediate offshore payment of 20% of the outstanding amount, pending regulatory approval.
In Sep-24, ONF IC approved this offer. By Dec-24, the debt assignment and settlement agreements were signed and submitted for regulatory approval, which optimistically could be obtained in Q1 2025.</t>
  </si>
  <si>
    <t>D</t>
  </si>
  <si>
    <t>CCC</t>
  </si>
  <si>
    <t>Bina Artha</t>
  </si>
  <si>
    <t>O0519a</t>
  </si>
  <si>
    <t>2026-09-14</t>
  </si>
  <si>
    <t>Portfolio quality deterioration, liquidity crunch</t>
  </si>
  <si>
    <t>BAV was classified as a problem loan in July 2024 after we were informed that the MFI was experiencing a liquidity crunch and would be unable to honour the payment of the instalment due in Sept-2024 to AMP/ ONP. The lenders have signed a restructuring plan with an extension period of 18 months for all outstanding debt except subordinated debt which will be repaid after all rescheduled obligations are repaid. BAV is a difficult turnaround case. Although challenging, progress is underway. Management actions over the past year have shown results, notably in improved portfolio quality for new disbursements. According to BAV, PAR&gt;30 6 months after disbursement improved from more than 3% (Apr’23) to less than 1% after the implementation of the action plan. PAR 30 + RL decreased to 7.9% in Feb-2025 vs. 19.6% in Dec-2023. However, increasing disbursement volumes remain critical for building an income-generating portfolio, stabilizing revenues, and preventing further operating losses (net result of USD -780k as of Feb-2025) and capital erosion (CAR 15% in Feb-2025 vs. 28% in Dec-2023). Giving us some comfort is the shareholders’ support. To support the capital base, shareholders have committed to a capital injection of approx. EUR 4M. EUR 2M have been already disbursed by the shareholders. ID has been hired by BAV to assess the loan portfolio and company position. ID will be also in charge of monitoring the performance of the company and updating the lenders.</t>
  </si>
  <si>
    <t>Baobab BF</t>
  </si>
  <si>
    <t>Burkina Faso</t>
  </si>
  <si>
    <t>XOF</t>
  </si>
  <si>
    <t>O0565a</t>
  </si>
  <si>
    <t>Pierre Chantreau</t>
  </si>
  <si>
    <t>Proximity</t>
  </si>
  <si>
    <t>O0488a</t>
  </si>
  <si>
    <t>The lenders’ group has been engaged in prolonged restructuring negotiations due to insufficient support from Proximity’s shareholders. After extensive deliberations, Proximity’s management proposed two potential scenarios: an exit strategy and a long-term restructuring (LTR). Following these developments, the AMP and ONP ICs approved the decision to exit Proximity. A TS outlining the exit conditions has been drafted and is currently in the process of being signed by the lenders. ONP and AMP have already signed the TS. To date, 93% of the lenders’ exposure has opted for the exit option, with each exiting lender recovering approximately 9.5%. The total amount available for distribution among the exiting lenders is USD 3.5M. Should all lenders choose to exit, the payout per lender would decrease to 8.8%. Currently, one lender has opted not to exit but may reconsider. If a full buyout scenario materializes with all lenders exiting, the payout of 8.8% would result in a 91.2% haircut. The AMP pre-VC was informed of this situation in September 2024, at which point it was decided to maintain provisions at 90%. Additionally, the AMP and ONP ICs agreed to waive all accrued and expected interest payments as part of the restructuring process.</t>
  </si>
  <si>
    <t>EFC Zambia (Pulse)</t>
  </si>
  <si>
    <t>Zambia</t>
  </si>
  <si>
    <t>ZMK</t>
  </si>
  <si>
    <t>O0506b</t>
  </si>
  <si>
    <t>ZMW</t>
  </si>
  <si>
    <t>Guilgal</t>
  </si>
  <si>
    <t>Congo, Dem. Rep.</t>
  </si>
  <si>
    <t>XAF</t>
  </si>
  <si>
    <t>O0553a</t>
  </si>
  <si>
    <t>2027-09-15</t>
  </si>
  <si>
    <t>B</t>
  </si>
  <si>
    <t>RMCR</t>
  </si>
  <si>
    <t>Mali</t>
  </si>
  <si>
    <t>O0535a</t>
  </si>
  <si>
    <t>2025-07-15</t>
  </si>
  <si>
    <t>Aryadhan</t>
  </si>
  <si>
    <t>India</t>
  </si>
  <si>
    <t>INR</t>
  </si>
  <si>
    <t>O0532a</t>
  </si>
  <si>
    <t>AA</t>
  </si>
  <si>
    <t>VFG</t>
  </si>
  <si>
    <t>O0546a</t>
  </si>
  <si>
    <t>Portfolio quality deterioration and losses</t>
  </si>
  <si>
    <t>VFG has been placed on the watchlist due to portfolio quality deterioration and continued losses, which have impacted its solvency. Although portfolio quality has improved over the past few months, with PAR 30 + RL declining from 6% in April-24 to 4.9% in Dec-24, VFG continues to report losses due to high operational and tax costs. In an effort to improve solvency, VFI approved in Jul-24 a reduction of the interest rate to 0% on USD 2.5M of borrowings, out of USD 7.8M in total debt owed to VFI at the time. This decision effectively provides a subsidy of USD 25k per month for the next 18 months, ending in Dec-25, including tax savings. Additionally, VFI has injected equity to further support solvency. VFG is also working to restructure its debt by replacing USD 3M in loans from VFI with back-to-back loans from local banks. Interbanco has already approved a back-to-back loan, and ADA disbursed USD 1M in Dec-24. Despite its financial challenges, VFG has managed to meet its repayment obligations on time, and VFI continues to provide support both through equity injections and by negotiating with local lenders to secure additional funding. VFG expects to return to profitability by the end of Q1 2025. Given its current financial position, the institution will remain on the watchlist, and we will continue to monitor its performance closely.</t>
  </si>
  <si>
    <t>Pahal</t>
  </si>
  <si>
    <t>O0550a</t>
  </si>
  <si>
    <t>2027-08-16</t>
  </si>
  <si>
    <t>FUNDENUSE Nicaragua</t>
  </si>
  <si>
    <t>O0564a</t>
  </si>
  <si>
    <t>Christofer China</t>
  </si>
  <si>
    <t>O0476a</t>
  </si>
  <si>
    <t>2023-11-15</t>
  </si>
  <si>
    <t>Fortune Credit</t>
  </si>
  <si>
    <t>O0560a</t>
  </si>
  <si>
    <t>ADISA</t>
  </si>
  <si>
    <t>O0528a</t>
  </si>
  <si>
    <t>2025-11-15</t>
  </si>
  <si>
    <t>BRAC Tanzania</t>
  </si>
  <si>
    <t>O0540a</t>
  </si>
  <si>
    <t>Faces</t>
  </si>
  <si>
    <t>Ecuador</t>
  </si>
  <si>
    <t>ECS</t>
  </si>
  <si>
    <t>O0543a</t>
  </si>
  <si>
    <t>Samunnati</t>
  </si>
  <si>
    <t>O0491a</t>
  </si>
  <si>
    <t>Sylvie Gal</t>
  </si>
  <si>
    <t>Electronica</t>
  </si>
  <si>
    <t>O0541a</t>
  </si>
  <si>
    <t>2028-11-15</t>
  </si>
  <si>
    <t>AVANZA</t>
  </si>
  <si>
    <t>Mexico</t>
  </si>
  <si>
    <t>MXP</t>
  </si>
  <si>
    <t>O0558b</t>
  </si>
  <si>
    <t>MXN</t>
  </si>
  <si>
    <t>IDEPRO IFD</t>
  </si>
  <si>
    <t>Bolivia</t>
  </si>
  <si>
    <t>BOB</t>
  </si>
  <si>
    <t>O0527b</t>
  </si>
  <si>
    <t>Political and economic situation in Bolivia, increased FX related risks (former Sartawi)</t>
  </si>
  <si>
    <t xml:space="preserve">In Q3 provisions were updated to 40% to reflect the liquidity and currency cost and in September IC approved a framework agreement with IDEPRO that included (a) a commission sharing agreement for the first instalment and (b) the assumption of 100% of the cost of transfer of the second instalment in exchange of an accelerated repayment by year end. Under this scheme, c USD 150K of the first instalment have been received with a c. 54K associated haircut.  Shortly after, we received an offer to sell the remaining exposure to Impact Finance (IFF) which has operations in Bolivia and appetite to increase its BOB exposure. IC approved the operation, and we are discussing documentation, noting that the offer was for a limited amount and that IFF indicated to use their funds on a first-come-first-served basis. The latest update provided by IDEPRO shows that they are way on track with their plan to reduce USD dependency. </t>
  </si>
  <si>
    <t>Roxana Rivera Enriquez</t>
  </si>
  <si>
    <t>SIPEM</t>
  </si>
  <si>
    <t>Madagascar</t>
  </si>
  <si>
    <t>MGF</t>
  </si>
  <si>
    <t>O0523a</t>
  </si>
  <si>
    <t>MGA</t>
  </si>
  <si>
    <t xml:space="preserve">Deteriorating performance (LP quality, capitalization) </t>
  </si>
  <si>
    <t>SIPEM Bank was added to the WL in Aug-24 due to portfolio quality deterioration and a reduced CAR.
By Q1-24, PAR30+RL+WO reached 15.4%, peaking at 17.6% in July, before decreasing to 14.3% in Nov-24 (above the 10% covenant limit). 
In May-24, a regulatory CAR methodology change reduced SIPEM's CAR from 20% to 14% (below the 18% limit).
The bank responded with a clear plan to turn around its performance, implementing several measures (limiting exposure to transport sector, strengthening the recovery team and hiring an external recovery consultant, etc.). however these actions do not show notable results as the PAR30+RL+WO ratio increased again to 18.5% in Jan-25.
In Oct-24, ONF IC approved conditional no-action letter with:
•	PAR30+RL+WO: =15% by Dec-24 and =13% by Jun-25 (in breach).
•	CAR: No drop below 10% (in compliance).
Despite challenges, SIPEM remains profitable, with a 5% ROE as of Jan-25. The Feb-25 tranche was repaid on time and we also expect the timely repayment of the Aug -25 tranche.</t>
  </si>
  <si>
    <t>Valentine Delouvrier</t>
  </si>
  <si>
    <t>O0552a</t>
  </si>
  <si>
    <t>2027-12-06</t>
  </si>
  <si>
    <t>VFS</t>
  </si>
  <si>
    <t>Senegal</t>
  </si>
  <si>
    <t>O0531a</t>
  </si>
  <si>
    <t>ACEP Burkina</t>
  </si>
  <si>
    <t>O0536a</t>
  </si>
  <si>
    <t>2026-10-15</t>
  </si>
  <si>
    <t xml:space="preserve">Delayed payment resulted from the central bank’s request to issue invoices in USD rather than XOF. </t>
  </si>
  <si>
    <t>ACEP BF is in arrears on an interest payment and swap settlement costs totaling USD 50k. The issue arose from ACEP's confusion about the transfer timing after the central bank's refusal to approve the senior loan's conversion to subordinated debt, as well as the request to issue invoices in USD rather than XOF. TJ needs to issue a new repayment schedule, as the previous one referenced the unapproved subordinated debt. ACEP is expected to proceed with payments once it has received the USD invoice and obtained CB approval for the transfer. The invoice was sent to the MFI in Mar-25. 
The regulatory authority initially approved the conversion in Apr-24. However, in Jul-24, it revoked the decision and requested further amendments to the subordination clause of the LA. Until these amendments were finalized, the facility could not be recognized as subordinated debt and was retroactively classified as senior again. After the required amendments were made to the LA, the conversion was finally approved in Q4-24.
ACEP BF is currently in breach of the PAR30+RL+WO covenant, reporting a rate of 9.7% compared to the covenant threshold of 8%. Following a positive trend of LP quality development, the FIRF IC agreed in Feb-25 to the conversion of the senior loan into subordinated debt.
The investment team is expected to present the memo to the IC in Q2-25.</t>
  </si>
  <si>
    <t>Ryan Andersen</t>
  </si>
  <si>
    <t>Baobab SEN</t>
  </si>
  <si>
    <t>Bank</t>
  </si>
  <si>
    <t>O0544a</t>
  </si>
  <si>
    <t>2025-12-15</t>
  </si>
  <si>
    <t>AA-</t>
  </si>
  <si>
    <t>Maxima</t>
  </si>
  <si>
    <t>Cambodia</t>
  </si>
  <si>
    <t>KHR</t>
  </si>
  <si>
    <t>O0534a</t>
  </si>
  <si>
    <t>Portfolio quality deterioration, losses</t>
  </si>
  <si>
    <t>Maxima was added to the watchlist in Q3 2024 due to deteriorating portfolio quality and declining profitability. PAR 30+ RL increased significantly over the year, rising from 10% in Dec-2023 to 15% by Nov-2024. Large write-offs were performed in Dec, and as of March 2025, PAR 30+ RL stands at 11.5%, with WO TTM at 6%. After operating at a loss for several months, Maxima started the year with a small positive result of USD 162k, reflecting a ROA of 2.5% as of March-25. Solvency remains solid, with a CAR of 25%. However, liquidity is tight, with USD 8.2M in debt repayments due by May-2025, accounting for over 40% of Maxima’s total outstanding debt. No renewal discussions have been initiated with lenders, but disbursements from Oiko and Wing, totalling USD 4.5M, are under negotiation and expected between March and April 2025. Maxima got USD 1.5M from Oiko in March  and are starting to reach out to their lenders to see if they can get rollovers, and discussing with some local banks fresh funding. Gojo is planning to provide USD 1.1M. Gojo has demonstrated significant financial support, injecting USD 3.2M in October and November 2024. Gojo, which previously held a 61.6% stake, has now acquired 100% of Maxima’s shares, pending central bank approval. To date, Maxima has met all repayment obligations on time, and no existing lenders have requested prepayments or loan restructuring. Given Gojo’s financial backing, Maxima’s strong solvency position, and the recent performance improvements, we recommend keeping Maxima on the watchlist. We will continue to monitor this loan closely and will inform the VC of any adverse developments.</t>
  </si>
  <si>
    <t>Aparna Ananthan</t>
  </si>
  <si>
    <t>O0545b</t>
  </si>
  <si>
    <t>MiCredito</t>
  </si>
  <si>
    <t>O0556a</t>
  </si>
  <si>
    <t>2028-02-15</t>
  </si>
  <si>
    <t>O0550b</t>
  </si>
  <si>
    <t>FINCA Uganda</t>
  </si>
  <si>
    <t>O0522a</t>
  </si>
  <si>
    <t>2025-04-15</t>
  </si>
  <si>
    <t>O0522b</t>
  </si>
  <si>
    <t>Credisol Honduras</t>
  </si>
  <si>
    <t>O0469a</t>
  </si>
  <si>
    <t>2025-12-30</t>
  </si>
  <si>
    <t xml:space="preserve">Continued breaches (PAR and RCR) since Apr.19 and losses in Dec.19. </t>
  </si>
  <si>
    <t>Stable Outlook Credisol (loan original due date expired in Oct-21) has been dealing with performance issues since 2019 which were exacerbated by the Covid crisis and the hurricanes Eta and Iota. The lenders’ group agreed on a 3 year restructuring plan/ICA. The MFI is finalizing in October 2024 their collaboration with ID on the institution’s turnaround. However, challenges have arisen over the past few months. According to ID, both the CEO and Credit Manager’s performance has been subpar, hindering Credisol’s progress. The CEO has left the company, and the Credit Manager has now been appointed as CEO. In December 2024, the 4th principal repayment under the restructuring plan was completed. Credisol’s ability to meet the plan’s requirements in 2025 hinges on improved performance and securing new funding from external lenders (excluding those within the lenders’ group). The payments next year will likely need to be restructured again. Lenders’ group discussion to start in Q2-2025.</t>
  </si>
  <si>
    <t>O0558a</t>
  </si>
  <si>
    <t>2027-11-15</t>
  </si>
  <si>
    <t>Fund Fit</t>
  </si>
  <si>
    <t>We deem ACEP Burkina Faso to be an adequate fit for ONP, as being a well-performing MFI, focused on supporting MSMEs and SMEs (70% of GLP composed of microenterprise loans and 30% to SME loans) in a fragile country. Although not focused on rural areas (its portfolio being concentrated in the main cities of the country), 1% of its portfolio (as of Mar-23) is dedicated to livestock activities, and the MFI intends to develop at least one agricultural product by 2025. In the same way, ACEP has the intention to further increase its women outreach (today representing 23% of the GLP); The MFI is participating to an EIB program focused on women empowerment, in order (i) to increase the share of women-owned business in its portfolio and (ii) to develop some trainings dedicated to women’s client (including accounting, finance but also hygiene and health). Note that the 2x Traffic Light outcome is yellow as the FI is committed to become 2x aligned. Finally, ACEP Burkina is supported by the ACEP network in terms of environmental strategy, and has a clear target to develop at least one green product (most probably solar systems) by 2025. We found the MFI aware and committed to those impact goals, giving us comfort in an appropriate fit for the ONP fund.</t>
  </si>
  <si>
    <t>1. IRR of the transaction is 6.24% (EUR) and as per the latest hedge cost lands at 11.15% in INR terms. This is aligned to Arya’s cost of borrowing, cost from similar lender group and Interest charged by Arya to its end customer as well. 2. Proposed pricing matches the risk profile. FI Score of Arya is 8.9 (A+) and DRS is 8.67 (after making tenor adjustment and considering sovereign ceiling). 3. Tenure is fixed at 36 months bullet repayment due to regulatory requirement. 4. Proposed facility amount is aligned to the average exposure of existing lenders. We are comfortable in taking exposure which covers 2.3% of current AUM and 9% of current Net worth.  5. We have ear-marked the fund use directly to farmers and FPOs thereby making direct impact to the bottom of pyramid. 6. With Corporate Guarantee on Parent, we have additionally secured ourselves, keeping in view Arya’s operational and strategic dependency on Parent. 7. Other terms and conditions take care of covering the “Captive NBFC” nature of Investee. In comparison to the previous deal, the only covenant changed is that of off balance sheet exposure and single investee exposure for the underlying business reasons explained in detail in the appraisal.</t>
  </si>
  <si>
    <t>This transaction will help diversify our Latam portfolio in a targeted country, with an institution that serves predominantly low-income, indigenous, and female populations in rural areas surrounding Lake Atitlan in southwest Guatemala. Its LP is primarily focused on housing and home improvement loans (49.7%), followed by agriloans for seasonal crops - mainly vegetables (31.1%) and productive microloans (17.9%). 
Guatemala ranks as the most climate-vulnerable nation in Latin America, frequently experiencing floods, droughts, and hurricanes. These climate risks exacerbate poverty and drive migration. In the interconnection of climate change and poverty, we find Adicla’s targeted communities and its genuine interest in offering impactful financial solutions, very aligned with ONP’s strategy. Even though the MFI does not offer green products, it provides access to finance to rural populations, and small holder farmers. Internally, the MFI started by hiring a social and environmental head in 2023 who is promoting a conscious use of resources and has helped improve the client protection standards and procedures of the MFI. The milestone for 2025 is to design an environmental and social management system (called the "SARAS" in Guatemala), that will be the structure to then improve the social and environmental footprint of ADICLA's current product offer.</t>
  </si>
  <si>
    <t>We believe Avanza Solido is a good fit for ONP: the MFI has a clear and strong social mission, a good financial performance, a very specific gender awareness and a great rural outreach. It is not within a ON focus country. However, it is committed to the climate agenda. The agriculture LP, although small, partly finances sustainable agriculture, organic inputs and fertilizer, while most of the agriculture clients receive related training. The MFI is also receiving a TA with YAPU for the identification of the vulnerability of its clients in terms of drought in Chiapas through client samples, that will lead them to develop a water and a solar product by the first quarter of 2025, as well as training for clients.
Access to drinking water and sanitation in Chiapas is an urgent challenge. According to INEGI, 40% of the population of Chiapas, mainly in rural areas, lacks access to basic services of drinking water. This situation has a significant impact on health, education and economic development of communities, including mitigating it could reduce mortality by 30% and increasing school attendance by 20%. On the other hand, Chiapas is one of the states with the highest solar irradiation in Mexico, with an average solar irradiance of 4.7-5 kWh/m² per day. This offers ideal conditions for photovoltaic power generation. According to studies by the Center for UNAM's Energy Research, the technical generation potential of solar energy in Chiapas exceeds 12 gigawatts, which represents the equivalent to the electricity consumption of more than 2 million homes in Chiapas. Providing access to solar generated electricity to the rural communities of Chiapas could reduce their dependence on the electricity grid and generate them long-term savings. 
Avanza Solido is at the start of this product creation and has been looking for Technical Assistance as well. Internally, they have already done a lot to have a sustainable footprint. 40% of the MFI electricity is solar generated.</t>
  </si>
  <si>
    <t>As of today, we deem that BBF is a good fit for ONP as the FI provides both SME and Micro loans to underserved client and especially as:
(i) BBF has developed since 2022 a clear agriculture strategy. Today only 1% of its portfolio relies on agriculture, nevertheless the target is to go above 15% by YE 2025. Two products have already been launched (‘Credit AgriCampagne’ for value chain activities, ‘Credit Agriproduction’ for production activities) and BBF is currently recruiting dedicated LOs who will solely focus on developing the agriculture GLP to achieve their target. In that context 50% of the facility will be earmarked to agriculture products.
(ii) As they develop their agriculture portfolio and more broadly their rural footprint (25% of rural clients), BBF is more and more affected by the climate change. Burkin has been victims of droughts and is currently facing an energy crisis creating load-shading affecting part of its clients. BBF’s agricultural clients have been affected by irregular rainfall and droughts, resulting in declining yields of staple crops like millet, sorghum, and maize, while livestock suffer from drought and heat stress. Together, these challenges pose a significant threat to the country’s food security.
In that regard, BBF is looking at developing weather-insurance products, especially for their agri-clients. Overall, BBF is highly interested in and open to initiatives related to climate resilience and would welcome technical assistance to accelerate these efforts.
(iii) The MFI makes a large contribution towards inclusion of Women (51% of clients and 16% of the GLP). They have also developed an interest-free product (only bearing commissions) of short tenor and amount (max 380 EUR) to help micro-entrepreneurs to come with ad-hoc working capital need, that has been mainly targeting women and youth.
(iv) BBF is a well-performing stable and leading institution operating exclusively in BF where the fund currently has limited exposure.</t>
  </si>
  <si>
    <t xml:space="preserve">We deem Baobab Senegal to be an adequate fit for ONP, as being a well-performing MFI, focused on supporting MSMEs and SMEs (45% of GLP composed of microloans and 55% to SME loans) and that has clear products addressed to rural and women in its GLP, in an ONP focus country.  
Indeed, women are representing 51% of its clients, especially through a dedicated group-lending product that is fully dedicated to women, and that the MFI aims to strengthen in the future. BBS also has dedicated agriculture loans, specifically adapted to the country’s particularity (that is also often inclined to droughts). Rural borrowers represent 46% of the MFI clients and agriculture products almost 9% of its clients.  
Thanks to its size and its mature stage, BBS is also the testing ground for the network's innovative solutions. In that sense, many partnerships and pilots are conducted to enhance its offer of agriculture, women-based or green products. This included partnerships with UN women (to provide specific product to rice-farmer women), with UNCDF to develop product of immigrates or with ADA for a pilot on digitization products for farmers. Looking at climate resilience, Baobab will launch next month a partnership with Baobab+ to provide solar freezers and fridges, to be developed in at least five branches. We found the MFI aware and committed to impact, with willingness to do more and thus giving us comfort in an appropriate fit for the ONP fund. </t>
  </si>
  <si>
    <t>While Tanzania is not a focus country, BTFL presents an excellent opportunity for ONP to partner with a well-performing and socially-focused MFI at a very decent expected EUR return (+7.5% EUR). BTFL focuses on under-privileged but economically-active low-income individuals (92% of GLP in group loans, 8% in individual loans) while approximately 98% of the MFI clients are women; yielding an average loan size of US$225 per client. In terms of rural outreach, BTFL particularly focuses on women living in poverty in rural and hard-to-reach areas resulting in almost 50% of borrowers being located in rural areas.
BTFL is 2X aligned with the MFI meeting all but one of the 2X criteria because BTFL is owned by BRAC International with 0.01% shareholding being held by the Executive Director at BRAC International (Mr. Shameran Abed). In summary, BTFL’s CEO is a woman with 67% women representation on the board, 45% of senior management comprised of women, and majority of the employees are women at 80% while women borrowers represent 98% of active borrowers.
BTFL also has a green Interest Traffic Light with an annualized APR of approximately 58%. On climate resilience products, exposure to agriculture, when combining micro loan products and agri loan products, amounts to 26% of GLP. In addition, numerous studies show that women experience the greatest adverse effects from climate change, which amplifies already existing gender inequalities. By empowering underserved women, BTFL clients are better prepared for the effects of climate change (of which Tanzania is not exempt).</t>
  </si>
  <si>
    <t xml:space="preserve">Electronica is one of the very few NBFCs in India who have a strategic focus and alignment towards offering green products to SME customers for income generation purposes. 
Product alignment: It is an Upscaling MFI which has 24% micro Loans portfolio and 55% SME portfolio. 61% of GLP is Machine finance portfolio amongst which 45% of machines are certified by Confederation of Indian Industry (CII) as energy efficient machines with upgraded technologies which save energy upto 25%-30% at every use. 6% of GLP is solar panel financing to SME in the industrial areas for their manufacturing units. 100% of machine and solar loans are utilised for productive purposes. Over the long run, the strategy is to maintain 60% of GLP under Machine Finance and 10%-15% in Solar Finance followed by Regular and Micro LAP being 25%. There is a vast scope of expansion in both these products because of large uptake of energy efficient CNC Machines. Electronica has also piloted residential solar panels and Micro industrial solar panels in its mix. Till date, they have led to savings of 38,086 (tCO2)  through Solar Panel disbursements. For Green Machines, per customer CO2 savings will be quantified in system going forward.
2x alignment: The Managing Director , Shilpa Pophale, has been associated with Electronica since 1995. Therefore &gt;51% is held by female promoter and group. Also, 50% of board membership is represented by women. At customer level, 59% of borrowers and co-borrowers are women. Electronica has disbursed 216 cases amounting to EUR 0.21 Mn as pilot Women only Enterprise loans.
Other: ALINUS score is 88%, Average APR on total book is 22.17%, CEO Compensation&lt;150K
Electronica was selected amongst the very few players in this segment because green portfolio is their niche product and shall remain relevant for ONP. As demonstrated above, they comply to majorly all investment criteria. </t>
  </si>
  <si>
    <t>Edpyme Alternativa has an extensive presence in rural areas which, during the cyclical weather phenomenon El Niño, are prone to climate-related disasters. The MFI has a longstanding experience in those sectors and its clients trust the institution for their financial needs, which is shown in its large base of exclusive clients (approx. 50%). Alternativa has a strong social responsibility and commitment towards its clients and continuously seeks to identify what the necessities are of its target groups. After identifying an unaddressed necessity, a new specific product is launched. Recently, it developed new credit products specifically focused on women entrepreneurs and to improve household sanitation, which has been funded by WaterEquity.</t>
  </si>
  <si>
    <t>Fortune Credit’s strong social focus makes it an excellent fit for ONP.
FC is a relatively small/emerging MFI focused on a niche market: green inclusive microfinance with a focus on small and micro traders. The MFI's strong social focus is driven by its Founding CEO who is passionate about advocating for the social-economic empowerment of small and micro traders. As a result, FC has a well-developed green inclusive finance proposition which aligns well with the ON climate resilience strategy (This partly results from a product-design TA from Hedera (climate consultant well-known to ON)): 
1) Climate-specific asset financing: solar lighting solutions, solar-powered egg incubators, solar irrigation pumps/kits, biogas loans and cooking solutions (mostly clean energy cooking stoves); whereas +85% of boda boda loans are electric motor bikes.
2) Index Insurance and bundled loan/insurance: Further detailed in the market assessment section of the appraisal.
Although still relatively small, the MFI's GLP growth has in recent months accelerated, underscoring the growing demand for green inclusive microfinance products. As of Sep-24, GLP stood at USD 6.6M with descent portfolio quality (PAR30+RL of 8.6%, 0.0% WO TTM and 87.1% RCR(PAR30+RL)). OSS has been above 150% for the last 4 years; with no dividend distributions since inception; resulting in healthy Adj. solvency (75% RCA) at 57.6% over the same period (vs 56.8% in 2023). This results in an FI score of BBB- (7.16 out of 10) although we would downgrade this to approximately BB in consideration of the FI's relatively small size (noting that the quantitative scoring on the appraisal is quite conservative to also factor this).
The proposed funding will help the MFI to further cement its market positioning and diversify its funding sources amongst impact investors.</t>
  </si>
  <si>
    <t>We believe Fundacion Amanecer is a great fit for ONF due to its strong focus on Microentrepreneurs in rural and agricultural sectors in Colombia, with low average loan size for microcredit loans of USD 840. The MFI focuses on the unattended population of the valleys of Colombia focusing on clients who focus on farming of crops and livestock. As a Foundation the MFI performs different social projects that help the communities whom they lend to. The majority of their agricultural products receives technical assistance to not harm the environment. Some of the technical assistance provided to clients include improvements to the farmer’s irrigation system in order to save water and complementary crops to farm along with their main crop in order to have other income or for the client’s own use.</t>
  </si>
  <si>
    <t>FACES has been a TJ investee since 2013, with five transactions with ONF in total since 2013, and an excellent fit with the fund's mandate due to the target market (women, agriculture producers, and micro-entrepreneurs) and products offered (agri-loans, green-loans). Due to the area in which Faces operates, it is also prone to the weather phenomenon El Niño, which can negatively impact their clients. It offers agri-insurance from an insurance company during the credit process to agricultural clients who live in areas known to be impacted by climate disasters. Recently, it rolled out an App for its clients who received a green loan, as well as for producers and farmers. It shows information on good agricultural practices, market prices, the lunar calendar, weather, product characteristics, and other related topics.</t>
  </si>
  <si>
    <t>Fundenuse is resilient, social, reaching out to poor and remote areas. The impact is assessed as very high, providing needed support to rural entrepreneurs in a country in crisis. It aligns with the mandate of ONP. Fundenuse has a LP composed by 54% women clients and 67% rural clients. On the climate end, Nicaragua is a focus country. Fundenuse has a relatively small WASH product representing 0.31% of the LP. It nevertheless has the intention to create an environmental or climate resilient product in 2025. A few years ago, it provided parametric insurance policies to farmers with a local insurance company and co-financing from Incofin. It also financed Improved wood-burning stoves until 2021. The MFI has explored various themes in 2024 such as water and sanitation, ecological kitchens and solar equipment, but has struggled to generate alliances as related organizations to ally with are rare in the North. Nevertheless, Fundenuse will continue this effort in 2025 in the pursuit of strengthening its impact on the environmental front. For agriculture and livestock, we propose to fully earmark the first USD 1M tranche to these two sectors, to be on-lent within 12 months of disbursement. They currently represent USD 7.5M, i.e. 28% of the LP of the MFI, with the second best PAR30+R in its product portfolio at 0.15%. The MFI is planning to further grow its exposition to this sector.</t>
  </si>
  <si>
    <t>We consider Guilgal a very good fit for ONP due to its strong performance and impact-driven approach, serving both urban and rural areas of the DRC with a focus on youth, women, agriculture, and climate resilience. Founded by a microfinance professor to address the financial needs of fresh graduates often confined to primary sectors due to funding shortages, Guilgal began as a cooperative primarily owned by former students. Today, it has evolved into a limited company, expanding its services to a broader audience while maintaining its core values of impact and client proximity. As of May-24, women comprise 51% of Guilgal’s client base, rural clients 48%, agriculture clients 49%, and youth 38%. The company’s strong Innovation and Development team continuously creates new products and services to meet clients’ needs, including climate resilience products like a clean cooking product and a solar kit credit product. Although these new products currently account for only 1% of the GLP, Guilgal aims to increase this to 5% within the next year. Additionally, Guilgal is developing a solar water-pumping product and a waste recycling product, both set to launch this year.
Guilgal collaborates with numerous partners to support various sectors, such as agriculture (UNCDF and Grameen), education (Opportunity Int.), and women’s projects (AFD  ). Furthermore, the initial student product  , which has declined in recent years, will be relaunched and expanded to schools.
Although the DRC is not a primary focus country for ONP, the significant impact of climate change in the region (resulting in deforestation, volcanic activities in the east, and droughts and floods in the west) and Guilgal's proactive response to these challenges make it a highly compelling case for the fund. While Guilgal’s APR is slightly above ONP’s threshold (64% vs 60% threshold), we believe this APR will decrease below 60% during the tenor of the loan.</t>
  </si>
  <si>
    <t>Currently, Timor-Leste is not a focus country which is also understood from the fact that this is an Island country and transactions here are not as regular as would be in other countries. We have aligned the country with Climate strategy of ONP.
Timor is in the DAC list of ODA recipients amongst Least Developed Countries.
The following direct alignment on Climate and Climate impact related focus has been made:
Agriculture to help with Zero Hunger issue: Agriculture Water and Forestry forms 27% of Customers and 16% of the Gross Loan portfolio of KIF and remains a key focus in their strategy.  
b. Rural and vulnerable group: KIF caters to 53% of women borrowers, &gt;75% of women depositors, 82% of outreach is to rural areas. Only 2 out of 21 branches are urban located and rest are deep rural. KIF has very strong brand recognition in rural communities positioning the institution well for further expansion into untapped markets in rural East Timor. There is only one other ODTI (Moris Rasik) in East Timor, which is newer than KIF and does not have the same level of outreach in rural areas. KIF's target clients are low income semi-urban and rural female clients largely employed in the informal sectors.
c. Better infrastructure in climate crisis: 9% of Loan portfolio is provided for home construction and improvement. With an Island which is constantly struck by disasters of various kinds, KIF aids with finance to improve living conditions and have climate resilient homes.</t>
  </si>
  <si>
    <t>1.Indonesia is a focus country in the Climate strategy of ONP.
2.Indonesia is naturally prone to natural disasters - frequent earthquakes, and occasional volcanic eruptions as well as Tsunamis. These natural disasters have affected many provinces and displaced thousands of people, in turn affecting the livelihood and sources of income of the affected population, most of them are economically at the bottom of the pyramid. 
3. Komida's focus has always been to support, both financially and non-financially, the rural population that are often the most affected by these natural disasters.
Komida was set up in response to serve the affected rural population of the 2004 Tsunami disaster in Indonesia and has since then maintained the ethos of serving rural areas in Indonesia.
4.With Komida's exclusive focus on rural areas and female clients, the MFI is a good fit with ONP's mandate.
ONP's relationship with Komida goes back to 2015 when the MFI was first funded by ONP. ONP's latest loan was fully repaid in Aug-23 and not immediately renewed as the FI requested for funding during Q1 2024. 
5. Komida's response to natural disasters
a) If a member is affected by a natural disaster such as an earthquake or tsunami, Komida will give the member payment exemption for 3 months. After 3 months, the members capacity to repay will be re-evaluated.
b) Komida provides non-financial assistance to members affected by natural disasters such as food, blankets, clothes, and tents for temporary shelter.</t>
  </si>
  <si>
    <t>This Investment fits well with the Fund Impact Mandate as under:
1.Cambodia is a focus country in the Climate strategy of ONP.
2.Cambodia experiences severe flooding due to heavy rainfall from tropical storms. The flooding has affected many provinces and displaced thousands of people. This in turn affects the livelihood and sources of income. Latest flood was in Aug-22 when 16 Provinces were affected by the floods. Maxima operates in 7 provinces amongst the one affected. Typically, the main flooding happens once a year, but in 2022 many provinces were impacted multiple times since July.
3.With the support extended by ONP, we can help Maxima provide finance to the customers who are displaced for bringing back their sources of income after such flooding affects them. 
4.Maxima fits in all criteria of ONP by also serving Women (81%); Rural households (90%) and small scale agricultural producers (15% of customers derive income from agriculture and 17% of GLP is for agricultural use). It is also 2x aligned and Interest Rate traffic light is Green.
5.Maxima provides Climate resilience support by extending emergency loans under Village Banking channel and also restructuring loan repayments after such floods.</t>
  </si>
  <si>
    <t>We believe MiCrédito is a good fit for ONF: the MFI has a clear and strong social mission, a good financial performance, and a very specific gender awareness and a great rural outreach. Specifically, it proposes innovative products which meet the climate agenda of ONP, including solar panels, water &amp; sanitation, agricultural technologies including an agricultural Satellite Insurance, clean energy.</t>
  </si>
  <si>
    <t>FUNDESER is a great fit with the fund due to its significant social focus and vision to provide better and more formal financing opportunities to its clients. They get to serve the lower socioeconomic status people with well-designed products that fit their needs with an ALS of 2,257 USD. Additionally, FUNDESER has a green product named CREDIVERDE that helps its clients cope with climate change and encourages them to use more efficient ways to do agricultural labour.
Although Nicaragua is a non-focus country for ONF, we believe this MFI will be an important addition to the ONF portfolio due to its microcredit loan focus, well-designed products, innovative agro loan, well-experienced professional management team, and its alignment with the 2X Criteria. 
It is important to highlight that the most recent credit between ONF and FUNDESER experienced a 30% reduction (Nov-20) in principal due to an early payment, a circumstance detailed in the “History with TJ” section. Despite this event, we present this proposal to the committee because, based on our assessment, we believe that the institution is now stronger. It has controls tailored to its methodology, clear portfolio exposure limits, and a strengthened management team with ample microfinance experience. This has resulted in a positive turnaround in figures, with a healthier portfolio and improved financial performance.</t>
  </si>
  <si>
    <t>PILARH is an excellent fit for ONP, given its strong focus on the rural sector and smallholder farmers. With over 76% of its clients in rural areas and 36% of its portfolio in the agricultural sector, PILARH is deeply embedded in rural communities. To manage the environmental risks associated with its high agricultural exposure, the institution's credit manual ensures that financed activities do not pose a threat to environmental preservation or violate ethical standards.
Additionally, PILARH has introduced a green credit product, which currently represents 1.1% of its gross loan portfolio. This product supports initiatives like assisting coffee producers who face risks from pests and price volatility in monoculture farming. Through this financing, the institution has contributed to mitigating environmental risks related to water, honey, and waste management.
PILARH's partnership with the PILARH Association has further bolstered its environmental efforts by conducting awareness campaigns and offering general training on environmentally friendly practices, such as water source protection, reforestation, and risk management. However, despite these efforts, there is currently no formalized technical assistance program in place through specialized agricultural personnel.</t>
  </si>
  <si>
    <t>The climate resilience strategy of Oxfam requires MFIs to serve affected groups due to climate change which includes women, rural households and small scale agriculture producers. Each of these constitute 98%, 56% and 50% in Pahal's loan portfolio. MFI also offers climate resilience products which include WASH, Solar Loans, Cattle Loans, Biodigester loans, Farm input loans and climate products like solar lights, induction cook stop.  It is also expanding partnership for Farm input loans, adding Solar water pumps and Gravity based water purifier on credit for facilitating clean drinking water. Pahal is one amongst the few MFIs in India which demonstrate direct focus as climate impact MFI along with micro loan provider. Pahal complies with all other criteria which includes CEO compensation, SEPM score, commitment to CPP, APR, ITL and GTL. and ALINUS score. India is a focus country. Overall, Pahal fits very well with the fund impact objectives.</t>
  </si>
  <si>
    <t>RMCR appears to be a good fit for ONF’s new mandate. Mali is a focus country for ONF and it is prone to climate change disasters such as drought and flood among others. Next to that, RMCR is at the forefront of financial inclusion in Mali by focusing on women entrepreneurs (56% of beneficiaries) living in rural areas (~94% borrowers). RMCR uses both group and individual methodologies to support their clients in the agriculture sector (including livestock) accounting for 82.8% of GLP as Mar-25. Although RMCR does not have yet specific loan products related to climate resilience, the MFI has worked towards introducing a new agriculture insurance product (piloted in 2024 with one partner and this year with another).  
Moreover, as a long-standing ONP’s client, RMCR benefitted from the Technical Assistance from ONP/TJ/Hedera in 2024 focusing on Assessing MFIs’ Climate-related Risks and Developing Climate Change Resilience Business Strategies. RMCR now has a written climate strategy that is intended to be implemented in the coming years. Following the completion of this TA, RMCR is also in the process to benefit from a following TA focused on supporting MFIs with the design, pilot and roll-out of climate resilient related services. This second TA is likely to start by the second half of the year.</t>
  </si>
  <si>
    <t>SAFCO is a strong fit for the ONP fund, given its focus on low-income entrepreneurs, particularly women (69% of borrowers), in rural areas of Pakistan. Over the past few years, SAFCO has demonstrated a clear commitment to enhancing financial inclusion and fostering climate resilience among its borrowers. The institution has actively engaged in multiple projects to diversify its product offering and better serve its customer base. The current ONP facilities have enabled SAFCO to (i) launch a new loan product bundled with crop insurance, developed through technical assistance from Oxfam Novib (~ 700 loans disbursed totalling EUR 350K); (ii) provide recovery loans for farmers affected by 2022 floods (~ 1,200 loans for a total of EUR 650k). We believe the proposed new facility will further strengthen SAFCO's outreach and contribute to the advancement of its social mission.</t>
  </si>
  <si>
    <t>With a strong commitment towards the achievement of its on its social mission, as well as a specific focus on low-income women in rural areas, SAFCO represents an excellent fit for ONP. More specifically, given the strong impact that the 2022 floods had on SAFCO's clients and operations, the company well qualifies for Credit line 2 (Recovery Fund). 
Moreover, the company is working with Oxfam Novib on a technical assistance project, aiming at (1) Developing Disaster Resilient Products &amp; Services, especially keeping in view rural market and potential target segment and (2) Reviewing and aligning existing risk management policies, procedures and practices to address operational challenges in context to disaster resilient risk management framework. The pilot of the newly designed disaster resilient product(s) well qualifies for Credit Line 3 (Innovation Lab).</t>
  </si>
  <si>
    <t>SUMAC remains a good fit for ONP.
Kenya is a focus country for ON. The MFB has grown its rural clientele to ~65% as at Aug-24 (~63% during the last appraisal); maintaining 5 branches (2 in Nairobi, 2 in Kiambu county, and 1 in Nakuru County). SUMAC serves +2,200 clients via microloans with an average loan size of US$5,300. In addition, SUMAC has maintained stable financial performance resulting in an acceptable FI score of BB at 6.65 out of 10, (slightly below BB+ at 6.87 out of 10 from last appraisal) despite a relatively challenging operating environment.
SUMAC is also 2X aligned: women represent 37% of senior management team, 50% of total staff, and 30% of its loan portfolio is deliberately targeted towards women-owned MSMEs and/or women farmers.
In terms of ONP’s climate resilience strategy, the MFB's competitive range of products is split between MSMEs (90% of GLP) and Agri (10% of GLP). It is noteworthy that all dairy clients have their cows insured via a partnership with CIC Insurance as the underwriter, SUMAC's bancassurance arm earns approx 10% commission on insurance premiums, while SUMAC MFB provides farmers with Insurance Premium Fund (IPF) loans towards meeting agri-insurance premiums. IPF loans are typically cross-sold alongside SUMAC's agri-loans; thus falling in the bundled loan/insurance products categorisation as defined on the CGAP Strengthening Climate Resilience &amp; Adaptation through Financial Services framework.</t>
  </si>
  <si>
    <t xml:space="preserve">We believe VFG fits well with ONP due to its important social focus and vision to provide services, mainly in underserved areas with limited development (Guatemala is a focus country for ONP). Moreover, even though it lacks a specific green product, it stands out, its track record working in agri-lending, where empirically supports climate change resilience, highlighting some loans for crop nurseries, solar panels, and technical irrigation systems, among others. Furthermore, it provides training to its clients about climate change and encourages them to use resources in more efficient ways (water, waste handling, electricity, etc).
This transaction will help finance VFG's growth and continue supporting the fulfillment of its mission, as well as outline a proper green product and risk management policies towards climate change adaptation. </t>
  </si>
  <si>
    <t>Column1</t>
  </si>
  <si>
    <t>ADICLA would diversify our LatAm exposure in Guatemala, serving predominantly low-income, indigenous, and women clients around Lake Atitlán; its loan book is 49.7% housing/home improvement, 31.1% seasonal agri (veg), 17.9% productive micro.</t>
  </si>
  <si>
    <t>Edpyme Alternativa has deep reach in rural, El Niño–exposed areas, a long track record in those sectors, and high client loyalty (~50% exclusive clients).
Its needs-driven approach and social commitment show in new products for women entrepreneurs and household sanitation (funded by WaterEquity)</t>
  </si>
  <si>
    <t xml:space="preserve">Baobab Senegal is a mature, high-performing MFI with strong rural (46%) and women outreach (51%), and a dedicated agriculture and women-focused loan offer.
As a pilot hub for innovation, BBS leads on climate and green initiatives, including a solar freezer rollout and partnerships with UN Women, UNCDF, and ADA.
</t>
  </si>
  <si>
    <t xml:space="preserve">Bina Artha Ventura, founded in 2011 in Indonesia, is a well-performing MFI focused on financial inclusion through group loans to low-income women and individual loans for small entrepreneurs. With over 346 branches and 380,000+ clients across Java and Sulawesi, it supports underserved communities through flexible lending and strong social impact.
</t>
  </si>
  <si>
    <t>Is a socially driven and well-performing MFI, focused on empowering low-income women through financial inclusion. With 98% of clients being women and nearly 50% living in rural areas, BTFL provides group and individual loans with an average size of $225. It meets nearly all 2X gender criteria and offers climate-resilient lending, with 26% of its portfolio in agriculture. Despite Tanzania not being an ONP focus country, BTFL aligns strongly with ONP’s impact goals and offers a solid EUR return (+7.5%).</t>
  </si>
  <si>
    <t xml:space="preserve">Brac Uganda is one of the largest microfinance institutions in Uganda, with a strong social mission and a focus on women and low-income individuals in rural areas. Over 96% of their clients are women, and the institution uses a group lending model that supports economic empowerment, particularly among underserved populations.
</t>
  </si>
  <si>
    <t>Is a regulated deposit-taking microfinance institution focused on MSMEs and underserved market traders, with a strong emphasis on financial inclusion for women and rural clients. Originally launched in 1996 as a project by CARE Zambia, it now provides tailored group and individual loans, savings, and home-improvement financing across the country.</t>
  </si>
  <si>
    <t>FINCA Uganda is a socially-driven MFI focused on empowering low-income and rural populations, especially women. With a strong rural presence and majority female client base, it offers group and women-focused loans, and is gradually expanding into green finance through solar energy products, aligning well with ONP’s impact goals.</t>
  </si>
  <si>
    <t>Fortune Credit (Kenya) is a small but rapidly growing MFI with a strong green and social mission, aligning well with ONP’s climate resilience strategy. Led by a socially-driven CEO, it provides tailored climate-smart financing including solar-powered egg incubators, electric motorbike loans, and clean cooking solutions. With solid portfolio quality and financial sustainability (OSS &gt;150%, 0% write-offs), FC is well-positioned to scale its green microfinance offering to underserved micro-traders.</t>
  </si>
  <si>
    <t>Fundación Amanecer (Colombia) is a strong fit for ONF, with a clear focus on rural microentrepreneurs in the agricultural sector. It offers small loans (avg. USD 840) to underserved farmers in Colombia’s valleys, combining credit with social projects and technical assistance. The MFI promotes environmentally conscious farming practices, such as water-saving irrigation systems and complementary crops, to enhance sustainability and household resilience.</t>
  </si>
  <si>
    <t>FUNDEA (Guatemala) is a well-aligned partner for ONF due to its deep rural outreach and commitment to smallholder farmers. With over 80% of its clients located in rural areas, FUNDEA specializes in offering tailored financial products like agricultural loans, productive microloans, and home improvement credit. Its focus is on improving the livelihoods of indigenous and low-income communities, especially in areas vulnerable to climate change such as droughts and floods. FUNDEA complements its loans with technical assistance to boost productivity and promote sustainable practices, reinforcing its impact-driven mission.</t>
  </si>
  <si>
    <t>Fundenuse (Nicaragua) is a high-impact, resilient MFI well aligned with ONP’s mandate, operating in a fragile national context. With 67% rural and 54% women clients, it provides essential support to underserved communities. Though its current green product penetration is low (0.31% WASH loans), Fundenuse plans to relaunch environmental and climate-resilient products by 2025. It previously offered parametric insurance and improved cookstove financing. Agriculture and livestock already make up 28% of its loan portfolio, and a new USD 1M tranche will be fully earmarked for these sectors to deepen impact.</t>
  </si>
  <si>
    <t xml:space="preserve">KIF is a well-established MFI in Timor-Leste with strong rural and climate relevance, despite the country not being a focus one for ONP. It serves 82% rural clients and 53% women borrowers, with a strong outreach across the island’s vulnerable populations. Key portfolio components include agriculture (16% of GLP) and home improvement (9%), both aligned with ONP’s climate strategy. KIF plays a critical role in enhancing climate resilience and food security in a disaster-prone island context.
</t>
  </si>
  <si>
    <t>Komida is a longstanding ONP partner with a strong track record in serving vulnerable rural populations in disaster-prone Indonesia—a country aligned with ONP’s climate strategy. Established after the 2004 tsunami, Komida continues to focus exclusively on rural women, offering both financial and non-financial support. Its proactive disaster response includes temporary repayment exemptions and humanitarian relief, making it a high-impact, resilient partner for climate-aligned social finance.</t>
  </si>
  <si>
    <t>LOLC Myanmar is a well-established, deposit-taking MFI and part of the LOLC Group, operating since 2013 with a strong rural focus. Over 90% of its ~260,000 clients are women, and it offers inclusive financial services such as group and individual loans, savings, and financial literacy across rural areas in states like Mandalay, Shan, and Sagaing. With a predominantly female staff (~75%), LOLC aligns well with ONP’s gender and rural outreach strategy</t>
  </si>
  <si>
    <t>Pahal India is a strong fit for ONP’s climate resilience strategy, with 98% women, 56% rural, and 50% small-scale agriculture clients. It offers a range of climate-focused products such as WASH, solar loans, biodigesters, and farm inputs. As one of India’s few MFIs with a clear climate impact mission, Pahal meets all key ONP criteria and aligns fully with the fund’s objectives.</t>
  </si>
  <si>
    <t xml:space="preserve">Pahal India is a strong fit for ONP’s climate resilience strategy, with 98% women, 56% rural, and 50% small-scale agriculture clients. It offers a range of climate-focused products such as WASH, solar loans, biodigesters, and farm inputs. As one of India’s few MFIs with a clear climate impact mission, Pahal meets all key ONP criteria and aligns fully with the fund’s objectives.
</t>
  </si>
  <si>
    <t xml:space="preserve">PILARH is a strong fit for ONP due to its deep rural outreach (76% rural clients) and significant agricultural focus (36% of portfolio). It offers a green credit product (1.1% of GLP) supporting sustainable farming and environmental risk mitigation. Environmental awareness efforts are enhanced through its partnership with the PILARH Association, though formal technical assistance is not yet in place.
</t>
  </si>
  <si>
    <t xml:space="preserve">Maxima Cambodia is a strong fit for the ONP Fund due to its rural, agricultural, and gender focus (81% women clients, 90% rural, 17% agri GLP), and climate alignment. Operating in flood-prone provinces, Maxima supports clients post-disaster through emergency loans and repayment restructuring, directly contributing to climate resilience in a high-risk country.
</t>
  </si>
  <si>
    <t xml:space="preserve">Is a strong fit for ONF due to its social focus, microcredit loan model, and green product CREDIVERDE supporting climate-resilient agriculture. With an ALS of USD 2,257, it targets low-income clients through tailored products and has shown improved performance under an experienced management team. Despite a past early repayment incident, FUNDESER now demonstrates stronger controls and alignment with the 2X Criteria, making it a valuable addition to the portfolio.
</t>
  </si>
  <si>
    <t xml:space="preserve">Is a strong fit for ONF due to its solid financial performance, strong social mission, gender focus, and rural outreach. It aligns well with ONP’s climate agenda through its innovative product offering, including solar panels, water and sanitation loans, agri-technologies, and agricultural satellite insurance supporting climate resilience and clean energy.
</t>
  </si>
  <si>
    <t xml:space="preserve">VFG (Guatemala) is a strong fit for ONP given its social mission and focus on underserved rural areas in a priority country. While it lacks a formal green product, VFG demonstrates climate alignment through agri-loans for nurseries, solar panels, and irrigation systems, along with client training on resource efficiency. The proposed investment will support its growth and help formalize green product design and climate risk management.
</t>
  </si>
  <si>
    <t xml:space="preserve">SUMAC MFB (Kenya) is a strong fit for ONP, operating in a focus country with 65% rural clients and a stable FI score (BB). It is 2X aligned, with significant female leadership and 30% of loans directed to women-owned MSMEs. SUMAC offers bundled agri-insurance loans, especially for dairy farmers, supporting ONP’s climate resilience strategy while maintaining solid financial and social performance.
</t>
  </si>
  <si>
    <t>VFS Senegal is a good fit for ONP due to its strong rural outreach and commitment to underserved populations. Around 68% of its borrowers are women and over 60% are rural clients, aligning with ONP’s gender and rural inclusion goals. While it does not yet offer formal green products, VFS supports smallholder farmers and agri-MSMEs, indirectly enhancing climate resilience. The institution has also expressed interest in developing green financial services, making it a strong candidate for future Technical Assistance in this area.</t>
  </si>
  <si>
    <t>UNI2 Colombia is a promising fit for ONP due to its strong social mission and rural outreach. It primarily serves low-income, rural, and female clients, with 67% women borrowers and 53% rural outreach, aligning with ONP’s focus areas.While UNI2 does not yet have dedicated green products, it has shown interest in climate resilience initiatives, especially within agriculture, which represents a growing portion of its portfolio. The MFI is currently exploring solar kits and sustainable agricultural practices, positioning it as a relevant partner for future climate-focused Technical Assistance.</t>
  </si>
  <si>
    <t>ACEP Burkina Faso is a well-performing MFI serving MSMEs/SMEs in a fragile context (≈70% microenterprise/30% SME), with concrete plans to expand impact, EIB-backed women’s empowerment (towards 2X alignment) and new agricultural and green (solar) products by 2025.</t>
  </si>
  <si>
    <t>Rural MFI based in El Quiché (founded 1991) with deep community roots in San Antonio Ilotenango; serves predominantly low-income, indigenous women, ~81% rural and ~79% female borrowers</t>
  </si>
  <si>
    <t xml:space="preserve">Is a good fit for ONP due to its strong social focus and alignment with ONP’s climate and gender strategy. Although relatively small, SIPEM reaches underserved populations across Madagascar, including rural and remote areas highly vulnerable to climate change effects like cyclones and droughts. Over 60% of its clients are women, and it is developing a green loan product for solar energy and clean cooking. The institution has also expressed interest in receiving technical assistance to strengthen its climate adaptation offering. Madagascar is a focus country under ONP’s climate strategy.
</t>
  </si>
  <si>
    <t>Credisol Honduras is a well‑established MFI that serves micro and small enterprises in both rural and urban settings, with dedicated products for women (e.g. Mujer Emprendedora) and a strong push into rural &amp; agricultural credit. With project‑based loans of US$1,000‑1,500 over up to 60 months and interest rates aligned for local risk (22‑36%).</t>
  </si>
  <si>
    <t xml:space="preserve">ASA Microfinance Tanzania Limited is a non-deposit-taking MFI (subsidiary of ASA International) operating since 2014, providing small working-capital loans to low-income, predominantly women, entrepreneurs via group-based lending. It has a nationwide branch network, strong portfolio quality and social focus, and is working to further strengthen E&amp;S policies </t>
  </si>
  <si>
    <t>NBFC focuses on green financing for SMEs. With 61% of its loan book in machine financing—45% of which is for energy-efficient equipment—and 6% in solar financing, 100% of its green loans support productive use. It’s 2X-aligned, women-led, with 59% women clients. The institution has already enabled over 38,000 tCO₂ in solar-related emissions savings and is expanding its green and women-focused product lines, making it highly aligned with ONP’s impact goals.</t>
  </si>
  <si>
    <t>FACES (Ecuador)  targets women, farmers, and micro-entrepreneurs, offering agri- and green loans. Operating in El Niño–prone areas, FACES supports resilience by providing agri-insurance and recently launched a mobile app to assist green loan recipients and farmers with market info, best practices, and weather updates—strongly aligning with ONP’s climate and inclusion goals.</t>
  </si>
  <si>
    <t>BBF is  a leading MFI in Burkina Faso with growing agri focus (targeting &gt;15% agri GLP by 2025).</t>
  </si>
  <si>
    <t xml:space="preserve">Is a strong fit for ONP given its impact-driven approach, strong portfolio quality, and inclusive outreach. Originally founded by a microfinance professor to serve graduates in need of startup capital, Guilgal now operates as a limited company, with 51% women, 48% rural, 49% agriculture, and 38% youth clients (as of May 2024). The institution offers climate resilience products such as clean cooking and solar kits (currently 1% of GLP, with plans to grow to 5%), and is developing solar water-pumping and waste recycling products. Guilgal collaborates with UNCDF, AFD, Opportunity Int., and others on agriculture, education, and women-focused projects. While the DRC is not a core ONP country, Guilgal’s innovation, rural focus, and commitment to climate goals justify its inclusion. </t>
  </si>
  <si>
    <t xml:space="preserve">Proximity Finance (Myanmar)  focuses on serving smallholder farmers and rural households — over 85% of clients are in rural areas and more than 50% of its loan portfolio supports agriculture-related activities. Proximity offers climate resilience products such as solar irrigation, farm productivity loans, and weather-related insurance pilots. It also emphasizes human-centered design, tailoring financial products to farmers’ seasonal cash flows. </t>
  </si>
  <si>
    <t>RMCR supports rural financial inclusion with 94% of clients in rural areas and 56% women. Agriculture, including livestock, makes up 82.8% of its portfolio. While it doesn’t yet offer formal climate products, it is piloting agricultural insurance and has developed a climate strategy through ONP/TJ/Hedera technical assistance in 2024. A second TA focused on rolling out climate-resilient services is expected later this year.</t>
  </si>
  <si>
    <t xml:space="preserve">SAFCO focus on low-income rural entrepreneurs, with 69% of borrowers being women. It has shown strong commitment to climate resilience through innovative products: crop insurance bundled loans (700 loans, €350K) and recovery loans for flood-affected farmers (1,200 loans, €650K), both supported by ONP technical assistance. The new facility will deepen SAFCO’s impact and expand its inclusive financing efforts.
</t>
  </si>
  <si>
    <t xml:space="preserve">Samunnati has a climate-resilient agri-finance model and nationwide outreach. It supports smallholder farmers and FPOs with both financial and market-linkage services. Around 100% of its portfolio is agriculture-focused, including green assets like drip irrigation and solar equipment. India is a focus country, and Samunnati’s bundled products and work in climate-vulnerable areas align well with ONP’s climate and rural impact strategy.
</t>
  </si>
  <si>
    <t>Is a strong fit for ONP, given its deep rural outreach in India, 90%+ women clients, and micro-loans tailored for underserved entrepreneurs. The MFI supports income-generating activities and green-aligned lending (e.g. energy-efficient equipment) for rural micro-businesses. It shows strong 2X alignment, maintains solid financials, and contributes to ONP’s climate and gender inclusion goals.</t>
  </si>
  <si>
    <t xml:space="preserve">AVANZA fits for ONP is solide: solid financials, clear social mission, gender focus, and rural reach; agri lending already supports sustainable/organic inputs with client training, showing real climate commitment despite not being in an ON focus country. With YAPU TA, Avanza is mapping drought vulnerability in Chiapas to launch water &amp; solar products by Q1-2025, a region with severe water access gaps (~40% lacking) and high solar potential. While already sourcing ~40% of its own electricity from solar.
</t>
  </si>
  <si>
    <t>IDEPRO IFD focuses on rural and productive finance, serving over 19,000 clients—mainly micro-entrepreneurs in agriculture and livestock. Known for its value chain approach, it combines credit with technical assistance. While not yet offering green loans, IDEPRO is committed to sustainable practices and open to expanding climate-resilient products, making it a strong fit for ONP.</t>
  </si>
  <si>
    <t>MFI</t>
  </si>
  <si>
    <t>Country</t>
  </si>
  <si>
    <t>Currency</t>
  </si>
  <si>
    <t xml:space="preserve"> Loan Maturity</t>
  </si>
  <si>
    <t>Capital Outstanding EUR</t>
  </si>
  <si>
    <t>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</si>
</sst>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dd/mm/yyyy"/>
    <numFmt numFmtId="165" formatCode="_(* #,##0_);_(* \(#,##0\);_(* &quot;-&quot;??_);_(@_)"/>
  </numFmts>
  <fonts count="4" x14ac:knownFonts="1">
    <font>
      <sz val="11"/>
      <color theme="1"/>
      <name val="Aptos Narrow"/>
      <family val="2"/>
      <scheme val="minor"/>
    </font>
    <font>
      <sz val="11"/>
      <color theme="1"/>
      <name val="Aptos Narrow"/>
      <family val="2"/>
      <scheme val="minor"/>
    </font>
    <font>
      <sz val="11"/>
      <color rgb="FF000000"/>
      <name val="Aptos"/>
      <family val="2"/>
    </font>
    <font>
      <b/>
      <sz val="11"/>
      <color theme="0"/>
      <name val="Aptos Narrow"/>
      <family val="2"/>
      <scheme val="minor"/>
    </font>
  </fonts>
  <fills count="4">
    <fill>
      <patternFill patternType="none"/>
    </fill>
    <fill>
      <patternFill patternType="gray125"/>
    </fill>
    <fill>
      <patternFill patternType="solid">
        <fgColor theme="0"/>
        <bgColor indexed="64"/>
      </patternFill>
    </fill>
    <fill>
      <patternFill patternType="solid">
        <fgColor theme="6"/>
        <bgColor indexed="64"/>
      </patternFill>
    </fill>
  </fills>
  <borders count="1">
    <border>
      <left/>
      <right/>
      <top/>
      <bottom/>
      <diagonal/>
    </border>
  </borders>
  <cellStyleXfs count="2">
    <xf numFmtId="0" fontId="0" fillId="0" borderId="0"/>
    <xf numFmtId="43" fontId="1" fillId="0" borderId="0" applyFont="0" applyFill="0" applyBorder="0" applyAlignment="0" applyProtection="0"/>
  </cellStyleXfs>
  <cellXfs count="26">
    <xf numFmtId="0" fontId="0" fillId="0" borderId="0" xfId="0"/>
    <xf numFmtId="14" fontId="0" fillId="0" borderId="0" xfId="0" applyNumberFormat="1"/>
    <xf numFmtId="49" fontId="0" fillId="0" borderId="0" xfId="0" applyNumberFormat="1"/>
    <xf numFmtId="165" fontId="0" fillId="0" borderId="0" xfId="1" applyNumberFormat="1" applyFont="1"/>
    <xf numFmtId="49" fontId="0" fillId="0" borderId="0" xfId="0" applyNumberFormat="1" applyAlignment="1">
      <alignment wrapText="1"/>
    </xf>
    <xf numFmtId="164" fontId="0" fillId="0" borderId="0" xfId="0" applyNumberFormat="1"/>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14" fontId="0" fillId="0" borderId="0" xfId="0" applyNumberFormat="1" applyAlignment="1">
      <alignment vertical="center"/>
    </xf>
    <xf numFmtId="43" fontId="0" fillId="0" borderId="0" xfId="1" applyFont="1" applyAlignment="1">
      <alignment vertical="center"/>
    </xf>
    <xf numFmtId="165" fontId="0" fillId="0" borderId="0" xfId="1" applyNumberFormat="1" applyFont="1" applyAlignment="1">
      <alignment vertical="center"/>
    </xf>
    <xf numFmtId="0" fontId="0" fillId="2" borderId="0" xfId="0" applyFill="1" applyAlignment="1">
      <alignment vertical="top" wrapText="1"/>
    </xf>
    <xf numFmtId="0" fontId="2" fillId="2" borderId="0" xfId="0" applyFont="1" applyFill="1" applyAlignment="1">
      <alignment vertical="top" wrapText="1" readingOrder="1"/>
    </xf>
    <xf numFmtId="0" fontId="2" fillId="0" borderId="0" xfId="0" applyFont="1" applyAlignment="1">
      <alignment vertical="top" wrapText="1" readingOrder="1"/>
    </xf>
    <xf numFmtId="0" fontId="2" fillId="0" borderId="0" xfId="0" applyFont="1" applyAlignment="1">
      <alignment vertical="top" wrapText="1"/>
    </xf>
    <xf numFmtId="0" fontId="2" fillId="2" borderId="0" xfId="0" applyFont="1" applyFill="1" applyAlignment="1">
      <alignment vertical="top" wrapText="1"/>
    </xf>
    <xf numFmtId="43" fontId="0" fillId="0" borderId="0" xfId="0" applyNumberFormat="1"/>
    <xf numFmtId="165" fontId="0" fillId="0" borderId="0" xfId="0" applyNumberFormat="1"/>
    <xf numFmtId="0" fontId="0" fillId="0" borderId="0" xfId="0" applyNumberFormat="1"/>
    <xf numFmtId="0" fontId="3" fillId="3" borderId="0" xfId="0" applyNumberFormat="1" applyFont="1" applyFill="1" applyAlignment="1">
      <alignment horizontal="center" vertical="justify"/>
    </xf>
    <xf numFmtId="0" fontId="3" fillId="3" borderId="0" xfId="0" applyFont="1" applyFill="1" applyAlignment="1">
      <alignment horizontal="center" vertical="justify"/>
    </xf>
    <xf numFmtId="164" fontId="3" fillId="3" borderId="0" xfId="0" applyNumberFormat="1" applyFont="1" applyFill="1" applyAlignment="1">
      <alignment horizontal="center" vertical="justify"/>
    </xf>
    <xf numFmtId="43" fontId="3" fillId="3" borderId="0" xfId="1" applyFont="1" applyFill="1" applyAlignment="1">
      <alignment horizontal="center" vertical="justify"/>
    </xf>
    <xf numFmtId="165" fontId="3" fillId="3" borderId="0" xfId="1" applyNumberFormat="1" applyFont="1" applyFill="1" applyAlignment="1">
      <alignment horizontal="center" vertical="justify"/>
    </xf>
    <xf numFmtId="0" fontId="3" fillId="3" borderId="0" xfId="0" applyNumberFormat="1" applyFont="1" applyFill="1" applyAlignment="1">
      <alignment horizontal="center" vertical="justify" wrapText="1"/>
    </xf>
  </cellXfs>
  <cellStyles count="2">
    <cellStyle name="Comma" xfId="1" builtinId="3"/>
    <cellStyle name="Normal" xfId="0" builtinId="0"/>
  </cellStyles>
  <dxfs count="66">
    <dxf>
      <alignment horizontal="general" vertical="bottom" textRotation="0" wrapText="1" indent="0" justifyLastLine="0" shrinkToFit="0" readingOrder="0"/>
    </dxf>
    <dxf>
      <numFmt numFmtId="165" formatCode="_(* #,##0_);_(* \(#,##0\);_(* &quot;-&quot;??_);_(@_)"/>
    </dxf>
    <dxf>
      <numFmt numFmtId="165" formatCode="_(* #,##0_);_(* \(#,##0\);_(* &quot;-&quot;??_);_(@_)"/>
    </dxf>
    <dxf>
      <numFmt numFmtId="165" formatCode="_(* #,##0_);_(* \(#,##0\);_(* &quot;-&quot;??_);_(@_)"/>
    </dxf>
    <dxf>
      <numFmt numFmtId="35" formatCode="_(* #,##0.00_);_(* \(#,##0.00\);_(* &quot;-&quot;??_);_(@_)"/>
    </dxf>
    <dxf>
      <numFmt numFmtId="164" formatCode="dd/mm/yyyy"/>
    </dxf>
    <dxf>
      <numFmt numFmtId="164" formatCode="dd/mm/yyyy"/>
    </dxf>
    <dxf>
      <numFmt numFmtId="164" formatCode="dd/mm/yyyy"/>
    </dxf>
    <dxf>
      <font>
        <strike val="0"/>
        <outline val="0"/>
        <shadow val="0"/>
        <u val="none"/>
        <vertAlign val="baseline"/>
        <sz val="11"/>
      </font>
      <numFmt numFmtId="0" formatCode="General"/>
      <alignment horizontal="general" vertical="top" textRotation="0" wrapText="1" indent="0" justifyLastLine="0" shrinkToFit="0"/>
    </dxf>
    <dxf>
      <numFmt numFmtId="0" formatCode="General"/>
    </dxf>
    <dxf>
      <numFmt numFmtId="165" formatCode="_(* #,##0_);_(* \(#,##0\);_(* &quot;-&quot;??_);_(@_)"/>
      <alignment horizontal="general" vertical="center" textRotation="0" wrapText="0" indent="0" justifyLastLine="0" shrinkToFit="0" readingOrder="0"/>
    </dxf>
    <dxf>
      <numFmt numFmtId="165" formatCode="_(* #,##0_);_(* \(#,##0\);_(* &quot;-&quot;??_);_(@_)"/>
      <alignment horizontal="general" vertical="center" textRotation="0" wrapText="0" indent="0" justifyLastLine="0" shrinkToFit="0" readingOrder="0"/>
    </dxf>
    <dxf>
      <numFmt numFmtId="0" formatCode="General"/>
      <alignment horizontal="general" vertical="center" textRotation="0" wrapText="0" indent="0" justifyLastLine="0" shrinkToFit="0" readingOrder="0"/>
    </dxf>
    <dxf>
      <numFmt numFmtId="0" formatCode="General"/>
      <alignment horizontal="general" vertical="center" textRotation="0" wrapText="0" indent="0" justifyLastLine="0" shrinkToFit="0" readingOrder="0"/>
    </dxf>
    <dxf>
      <alignment horizontal="general" vertical="center" textRotation="0" wrapText="0" indent="0" justifyLastLine="0" shrinkToFit="0" readingOrder="0"/>
    </dxf>
    <dxf>
      <numFmt numFmtId="0" formatCode="General"/>
      <alignment horizontal="general" vertical="center" textRotation="0" wrapText="0" indent="0" justifyLastLine="0" shrinkToFit="0" readingOrder="0"/>
    </dxf>
    <dxf>
      <alignment horizontal="general" vertical="center" textRotation="0" wrapText="0" indent="0" justifyLastLine="0" shrinkToFit="0" readingOrder="0"/>
    </dxf>
    <dxf>
      <numFmt numFmtId="0" formatCode="General"/>
      <alignment horizontal="general" vertical="center" textRotation="0" wrapText="0" indent="0" justifyLastLine="0" shrinkToFit="0" readingOrder="0"/>
    </dxf>
    <dxf>
      <alignment horizontal="general" vertical="center" textRotation="0" wrapText="0" indent="0" justifyLastLine="0" shrinkToFit="0" readingOrder="0"/>
    </dxf>
    <dxf>
      <numFmt numFmtId="0" formatCode="General"/>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65" formatCode="_(* #,##0_);_(* \(#,##0\);_(* &quot;-&quot;??_);_(@_)"/>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64" formatCode="dd/mm/yyyy"/>
      <alignment horizontal="general" vertical="center" textRotation="0" wrapText="0" indent="0" justifyLastLine="0" shrinkToFit="0" readingOrder="0"/>
    </dxf>
    <dxf>
      <numFmt numFmtId="0" formatCode="General"/>
      <alignment horizontal="general" vertical="center" textRotation="0" wrapText="0" indent="0" justifyLastLine="0" shrinkToFit="0" readingOrder="0"/>
    </dxf>
    <dxf>
      <numFmt numFmtId="0" formatCode="General"/>
      <alignment horizontal="general" vertical="center" textRotation="0" wrapText="0" indent="0" justifyLastLine="0" shrinkToFit="0" readingOrder="0"/>
    </dxf>
    <dxf>
      <numFmt numFmtId="0" formatCode="General"/>
      <alignment horizontal="general" vertical="center" textRotation="0" wrapText="0" indent="0" justifyLastLine="0" shrinkToFit="0" readingOrder="0"/>
    </dxf>
    <dxf>
      <numFmt numFmtId="164" formatCode="dd/mm/yyyy"/>
      <alignment horizontal="general" vertical="center" textRotation="0" wrapText="0" indent="0" justifyLastLine="0" shrinkToFit="0" readingOrder="0"/>
    </dxf>
    <dxf>
      <numFmt numFmtId="0" formatCode="General"/>
      <alignment horizontal="general" vertical="center" textRotation="0" wrapText="0" indent="0" justifyLastLine="0" shrinkToFit="0" readingOrder="0"/>
    </dxf>
    <dxf>
      <numFmt numFmtId="0" formatCode="General"/>
      <alignment horizontal="general" vertical="center" textRotation="0" wrapText="0" indent="0" justifyLastLine="0" shrinkToFit="0" readingOrder="0"/>
    </dxf>
    <dxf>
      <numFmt numFmtId="0" formatCode="General"/>
      <alignment horizontal="general" vertical="center" textRotation="0" wrapText="0" indent="0" justifyLastLine="0" shrinkToFit="0" readingOrder="0"/>
    </dxf>
    <dxf>
      <alignment horizontal="general" vertical="center" textRotation="0" wrapText="0" indent="0" justifyLastLine="0" shrinkToFit="0" readingOrder="0"/>
    </dxf>
    <dxf>
      <numFmt numFmtId="0" formatCode="General"/>
      <alignment horizontal="general" vertical="center" textRotation="0" wrapText="0" indent="0" justifyLastLine="0" shrinkToFit="0" readingOrder="0"/>
    </dxf>
    <dxf>
      <numFmt numFmtId="0" formatCode="General"/>
      <alignment horizontal="general" vertical="center" textRotation="0" wrapText="0" indent="0" justifyLastLine="0" shrinkToFit="0" readingOrder="0"/>
    </dxf>
    <dxf>
      <numFmt numFmtId="0" formatCode="General"/>
      <alignment horizontal="general" vertical="center" textRotation="0" wrapText="0" indent="0" justifyLastLine="0" shrinkToFit="0" readingOrder="0"/>
    </dxf>
    <dxf>
      <numFmt numFmtId="0" formatCode="General"/>
      <alignment horizontal="general" vertical="center" textRotation="0" wrapText="0" indent="0" justifyLastLine="0" shrinkToFit="0" readingOrder="0"/>
    </dxf>
    <dxf>
      <numFmt numFmtId="0" formatCode="General"/>
      <alignment horizontal="general" vertical="center" textRotation="0" wrapText="0" indent="0" justifyLastLine="0" shrinkToFit="0" readingOrder="0"/>
    </dxf>
    <dxf>
      <numFmt numFmtId="0" formatCode="General"/>
      <alignment horizontal="general" vertical="center" textRotation="0" wrapText="0" indent="0" justifyLastLine="0" shrinkToFit="0" readingOrder="0"/>
    </dxf>
    <dxf>
      <numFmt numFmtId="0" formatCode="General"/>
      <alignment horizontal="general" vertical="center" textRotation="0" wrapText="0" indent="0" justifyLastLine="0" shrinkToFit="0" readingOrder="0"/>
    </dxf>
    <dxf>
      <numFmt numFmtId="0" formatCode="General"/>
      <alignment horizontal="general" vertical="center" textRotation="0" wrapText="0" indent="0" justifyLastLine="0" shrinkToFit="0" readingOrder="0"/>
    </dxf>
    <dxf>
      <numFmt numFmtId="0" formatCode="General"/>
      <alignment horizontal="general" vertical="center" textRotation="0" wrapText="0" indent="0" justifyLastLine="0" shrinkToFit="0" readingOrder="0"/>
    </dxf>
    <dxf>
      <numFmt numFmtId="0" formatCode="General"/>
      <alignment horizontal="general" vertical="center" textRotation="0" wrapText="0" indent="0" justifyLastLine="0" shrinkToFit="0" readingOrder="0"/>
    </dxf>
    <dxf>
      <numFmt numFmtId="0" formatCode="General"/>
      <alignment horizontal="general" vertical="center" textRotation="0" wrapText="0" indent="0" justifyLastLine="0" shrinkToFit="0" readingOrder="0"/>
    </dxf>
    <dxf>
      <numFmt numFmtId="0" formatCode="General"/>
      <alignment horizontal="general" vertical="center" textRotation="0" wrapText="0" indent="0" justifyLastLine="0" shrinkToFit="0" readingOrder="0"/>
    </dxf>
    <dxf>
      <numFmt numFmtId="0" formatCode="General"/>
    </dxf>
    <dxf>
      <numFmt numFmtId="164" formatCode="d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triplejump.sharepoint.com/sites/ONP/Shared%20Documents/04%20Reports/Annual%20Report/2025/Draft/fund%20fit%20descriptions%20by%20investee2%20.xlsx" TargetMode="External"/><Relationship Id="rId1" Type="http://schemas.openxmlformats.org/officeDocument/2006/relationships/externalLinkPath" Target="https://triplejump.sharepoint.com/sites/ONP/Shared%20Documents/04%20Reports/Annual%20Report/2025/Draft/fund%20fit%20descriptions%20by%20investee2%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riplejump.sharepoint.com/sites/ONP/Shared%20Documents/BF604%20Reports/Annual%20Report/2025/Draft/fund%20fit%20descriptions%20by%20investee2%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ssociated Investment Deals"/>
      <sheetName val="hiddenSheet"/>
    </sheetNames>
    <sheetDataSet>
      <sheetData sheetId="0" refreshError="1">
        <row r="1">
          <cell r="F1" t="str">
            <v>Investee</v>
          </cell>
          <cell r="K1" t="str">
            <v>Fit with fund impact objectives</v>
          </cell>
        </row>
        <row r="2">
          <cell r="F2" t="str">
            <v>ACEP Burkina</v>
          </cell>
        </row>
        <row r="3">
          <cell r="F3" t="str">
            <v>ACEP Burkina</v>
          </cell>
          <cell r="K3" t="str">
            <v>We deem ACEP Burkina Faso to be an adequate fit for ONP, as being a well-performing MFI, focused on supporting MSMEs and SMEs (70% of GLP composed of microenterprise loans and 30% to SME loans) in a fragile country. Although not focused on rural areas (its portfolio being concentrated in the main cities of the country), 1% of its portfolio (as of Mar-23) is dedicated to livestock activities, and the MFI intends to develop at least one agricultural product by 2025. In the same way, ACEP has the intention to further increase its women outreach (today representing 23% of the GLP); The MFI is participating to an EIB program focused on women empowerment, in order (i) to increase the share of women-owned business in its portfolio and (ii) to develop some trainings dedicated to women’s client (including accounting, finance but also hygiene and health). Note that the 2x Traffic Light outcome is yellow as the FI is committed to become 2x aligned. Finally, ACEP Burkina is supported by the ACEP network in terms of environmental strategy, and has a clear target to develop at least one green product (most probably solar systems) by 2025. We found the MFI aware and committed to those impact goals, giving us comfort in an appropriate fit for the ONP fund.</v>
          </cell>
        </row>
        <row r="4">
          <cell r="F4" t="str">
            <v>ACEP Madagascar</v>
          </cell>
        </row>
        <row r="5">
          <cell r="F5" t="str">
            <v>Alliance Finance</v>
          </cell>
          <cell r="K5" t="str">
            <v>While Sri Lanka is not an ONP focus country, as a tropical Indian Ocean island it ranks in the top ten countries at risk of extreme weather events by the Global Climate Risk Index. The pace of climate change outstrips Sri Lanka’s readiness to respond to its effects which are already severely affecting the country’s poorer regions. However, AFC is still a good fit for ONP given its steady financial and operating performance and an island-wide branch network with strong outreach to rural clients (78%) and women (37% of clients) mainly financing 2, 3 and 4 wheel vehicles for MSME owners. In 2023 AFC launched a range of climate finance products and growing this offering is one of the main goals of the MD, who is the grandson of the founder. The climate finance offering includes loans for Tea Growers, Solar, Climate Smart Irrigation, Dairy Development, Cinnamon Cultivators and Polytunnel farming. While still small in balance (~USD1.5M), the products are expected to grow to USD 7.2M during the 3-year duration of the proposed loan. These products are set to improve rural income while also promoting increased adaptation of climate smart technology to help its clients withstand disruptive climate hazards. In 2024 AFC introduced a dedicated Environment and Climate Action Policy aimed at safeguarding and enhancing the environment by reducing the company’s carbon footprint, increasing energy efficiency, and promoting resiliency through its products. Finally, AFC’s flagship environment project is the “Thuru Mithuru” tree planting campaign which commenced in 2018 and has since partnered with numerous organizations to plant more than 700k trees across the island. This initiative has a reforestation aspect as well, reducing atmospheric carbon naturally through carbon sequestration and providing habitats for wildlife in the area. Through the project it is estimated that AFC has successfully sequestered 20k MtCO2e, which is equivalent to forest cover spanning 19k acres.</v>
          </cell>
        </row>
        <row r="6">
          <cell r="F6" t="str">
            <v>AML Tanzania</v>
          </cell>
        </row>
        <row r="7">
          <cell r="F7" t="str">
            <v>Aryadhan Financial Solutions Private Limited</v>
          </cell>
          <cell r="K7" t="str">
            <v>1. IRR of the transaction is 6.24% (EUR) and as per the latest hedge cost lands at 11.15% in INR terms. This is aligned to Arya’s cost of borrowing, cost from similar lender group and Interest charged by Arya to its end customer as well. 2. Proposed pricing matches the risk profile. FI Score of Arya is 8.9 (A+) and DRS is 8.67 (after making tenor adjustment and considering sovereign ceiling). 3. Tenure is fixed at 36 months bullet repayment due to regulatory requirement. 4. Proposed facility amount is aligned to the average exposure of existing lenders. We are comfortable in taking exposure which covers 2.3% of current AUM and 9% of current Net worth.  5. We have ear-marked the fund use directly to farmers and FPOs thereby making direct impact to the bottom of pyramid. 6. With Corporate Guarantee on Parent, we have additionally secured ourselves, keeping in view Arya’s operational and strategic dependency on Parent. 7. Other terms and conditions take care of covering the “Captive NBFC” nature of Investee. In comparison to the previous deal, the only covenant changed is that of off balance sheet exposure and single investee exposure for the underlying business reasons explained in detail in the appraisal.</v>
          </cell>
        </row>
        <row r="8">
          <cell r="F8" t="str">
            <v>Aryadhan Financial Solutions Private Limited</v>
          </cell>
        </row>
        <row r="9">
          <cell r="F9" t="str">
            <v>ASA Microfinance Tanzania Limited</v>
          </cell>
        </row>
        <row r="10">
          <cell r="F10" t="str">
            <v>Asociación de Desarrollo Integral Comunitario del Lago Atitlán</v>
          </cell>
          <cell r="K10" t="str">
            <v>This transaction will help diversify our Latam portfolio in a targeted country, with an institution that serves predominantly low-income, indigenous, and female populations in rural areas surrounding Lake Atitlan in southwest Guatemala. Its LP is primarily focused on housing and home improvement loans (49.7%), followed by agriloans for seasonal crops - mainly vegetables (31.1%) and productive microloans (17.9%). 
Guatemala ranks as the most climate-vulnerable nation in Latin America, frequently experiencing floods, droughts, and hurricanes. These climate risks exacerbate poverty and drive migration. In the interconnection of climate change and poverty, we find Adicla’s targeted communities and its genuine interest in offering impactful financial solutions, very aligned with ONP’s strategy. Even though the MFI does not offer green products, it provides access to finance to rural populations, and small holder farmers. Internally, the MFI started by hiring a social and environmental head in 2023 who is promoting a conscious use of resources and has helped improve the client protection standards and procedures of the MFI. The milestone for 2025 is to design an environmental and social management system (called the "SARAS" in Guatemala), that will be the structure to then improve the social and environmental footprint of ADICLA's current product offer.</v>
          </cell>
        </row>
        <row r="11">
          <cell r="F11" t="str">
            <v>Asociación para el Desarrollo Integral de San Antonio de Ilotenango</v>
          </cell>
        </row>
        <row r="12">
          <cell r="F12" t="str">
            <v>AVANZA SOLIDO</v>
          </cell>
          <cell r="K12" t="str">
            <v>We believe Avanza Solido is a good fit for ONP: the MFI has a clear and strong social mission, a good financial performance, a very specific gender awareness and a great rural outreach. It is not within a ON focus country. However, it is committed to the climate agenda. The agriculture LP, although small, partly finances sustainable agriculture, organic inputs and fertilizer, while most of the agriculture clients receive related training. The MFI is also receiving a TA with YAPU for the identification of the vulnerability of its clients in terms of drought in Chiapas through client samples, that will lead them to develop a water and a solar product by the first quarter of 2025, as well as training for clients.
Access to drinking water and sanitation in Chiapas is an urgent challenge. According to INEGI, 40% of the population of Chiapas, mainly in rural areas, lacks access to basic services of drinking water. This situation has a significant impact on health, education and economic development of communities, including mitigating it could reduce mortality by 30% and increasing school attendance by 20%. On the other hand, Chiapas is one of the states with the highest solar irradiation in Mexico, with an average solar irradiance of 4.7-5 kWh/m² per day. This offers ideal conditions for photovoltaic power generation. According to studies by the Center for UNAM's Energy Research, the technical generation potential of solar energy in Chiapas exceeds 12 gigawatts, which represents the equivalent to the electricity consumption of more than 2 million homes in Chiapas. Providing access to solar generated electricity to the rural communities of Chiapas could reduce their dependence on the electricity grid and generate them long-term savings. 
Avanza Solido is at the start of this product creation and has been looking for Technical Assistance as well. Internally, they have already done a lot to have a sustainable footprint. 40% of the MFI electricity is solar generated.</v>
          </cell>
        </row>
        <row r="13">
          <cell r="F13" t="str">
            <v>AVANZA SOLIDO</v>
          </cell>
          <cell r="K13" t="str">
            <v>We believe Avanza Solido is a good fit for ONP: the MFI has a clear and strong social mission, a good financial performance, a very specific gender awareness and a great rural outreach. It is not within a ON focus country. However, it is committed to the climate agenda. The agriculture LP, although small, partly finances sustainable agriculture, organic inputs and fertilizer, while most of the agriculture clients receive related training. The MFI is also receiving a TA with YAPU for the identification of the vulnerability of its clients in terms of drought in Chiapas through client samples, that will lead them to develop a water and a solar product by the first quarter of 2025, as well as training for clients.
Access to drinking water and sanitation in Chiapas is an urgent challenge. According to INEGI, 40% of the population of Chiapas, mainly in rural areas, lacks access to basic services of drinking water. This situation has a significant impact on health, education and economic development of communities, including mitigating it could reduce mortality by 30% and increasing school attendance by 20%. On the other hand, Chiapas is one of the states with the highest solar irradiation in Mexico, with an average solar irradiance of 4.7-5 kWh/m² per day. This offers ideal conditions for photovoltaic power generation. According to studies by the Center for UNAM's Energy Research, the technical generation potential of solar energy in Chiapas exceeds 12 gigawatts, which represents the equivalent to the electricity consumption of more than 2 million homes in Chiapas. Providing access to solar generated electricity to the rural communities of Chiapas could reduce their dependence on the electricity grid and generate them long-term savings. 
Avanza Solido is at the start of this product creation and has been looking for Technical Assistance as well. Internally, they have already done a lot to have a sustainable footprint. 40% of the MFI electricity is solar generated.</v>
          </cell>
        </row>
        <row r="14">
          <cell r="F14" t="str">
            <v>Banco Machala</v>
          </cell>
          <cell r="K14" t="str">
            <v>Banco Machala aligns well with ONP’s strategic focus on climate resilience and sustainable economic development. Banco de Machala has a long-standing track record in productive sector lending, particularly in agriculture and SMEs, which together account for over 70% of its loan portfolio. Its financing supports key climate-sensitive value chains such as banana, coffee, and other agribusinesses—sectors vulnerable to climate variability and environmental shocks. The bank has demonstrated growing commitment to integrating environmental considerations into its operations, including green credit offerings aimed at financing efficient irrigation systems, crop diversification, and climate-adaptive infrastructure.
Banco de Machala’s strong presence in rural and coastal Ecuador makes it a relevant partner for ONP, as it channels resources to regions where climate risks are acute and where resilience-building finance is most needed. Furthermore, the bank has expressed openness to expanding its environmental and social risk management (ESRM) framework and is already aligned with several ESG practices.
While ONP’s primary mandate emphasizes climate impact, the bank also demonstrates secondary alignment with gender objectives. Women represent 44% of its borrowers—particularly in MSME and consumer segments—and the institution enforces gender-equitable HR policies, including a zero-tolerance approach to gender-based violence and harassment.
By providing funding, ONP would support a financially sound, locally rooted institution that is well-positioned to scale climate-resilient lending, enhance environmental risk practices, and build economic resilience in vulnerable regions.</v>
          </cell>
        </row>
        <row r="15">
          <cell r="F15" t="str">
            <v>Baobab Burkina Faso</v>
          </cell>
        </row>
        <row r="16">
          <cell r="F16" t="str">
            <v>Baobab Burkina Faso</v>
          </cell>
          <cell r="K16" t="str">
            <v>As of today, we deem that BBF is a good fit for ONP as the FI provides both SME and Micro loans to underserved client and especially as:
(i) BBF has developed since 2022 a clear agriculture strategy. Today only 1% of its portfolio relies on agriculture, nevertheless the target is to go above 15% by YE 2025. Two products have already been launched (‘Credit AgriCampagne’ for value chain activities, ‘Credit Agriproduction’ for production activities) and BBF is currently recruiting dedicated LOs who will solely focus on developing the agriculture GLP to achieve their target. In that context 50% of the facility will be earmarked to agriculture products.
(ii) As they develop their agriculture portfolio and more broadly their rural footprint (25% of rural clients), BBF is more and more affected by the climate change. Burkin has been victims of droughts and is currently facing an energy crisis creating load-shading affecting part of its clients. BBF’s agricultural clients have been affected by irregular rainfall and droughts, resulting in declining yields of staple crops like millet, sorghum, and maize, while livestock suffer from drought and heat stress. Together, these challenges pose a significant threat to the country’s food security.
In that regard, BBF is looking at developing weather-insurance products, especially for their agri-clients. Overall, BBF is highly interested in and open to initiatives related to climate resilience and would welcome technical assistance to accelerate these efforts.
(iii) The MFI makes a large contribution towards inclusion of Women (51% of clients and 16% of the GLP). They have also developed an interest-free product (only bearing commissions) of short tenor and amount (max 380 EUR) to help micro-entrepreneurs to come with ad-hoc working capital need, that has been mainly targeting women and youth.
(iv) BBF is a well-performing stable and leading institution operating exclusively in BF where the fund currently has limited exposure.</v>
          </cell>
        </row>
        <row r="17">
          <cell r="F17" t="str">
            <v>Baobab Senegal</v>
          </cell>
          <cell r="K17" t="str">
            <v xml:space="preserve">We deem Baobab Senegal to be an adequate fit for ONP, as being a well-performing MFI, focused on supporting MSMEs and SMEs (45% of GLP composed of microloans and 55% to SME loans) and that has clear products addressed to rural and women in its GLP, in an ONP focus country.  
Indeed, women are representing 51% of its clients, especially through a dedicated group-lending product that is fully dedicated to women, and that the MFI aims to strengthen in the future. BBS also has dedicated agriculture loans, specifically adapted to the country’s particularity (that is also often inclined to droughts). Rural borrowers represent 46% of the MFI clients and agriculture products almost 9% of its clients.  
Thanks to its size and its mature stage, BBS is also the testing ground for the network's innovative solutions. In that sense, many partnerships and pilots are conducted to enhance its offer of agriculture, women-based or green products. This included partnerships with UN women (to provide specific product to rice-farmer women), with UNCDF to develop product of immigrates or with ADA for a pilot on digitization products for farmers. Looking at climate resilience, Baobab will launch next month a partnership with Baobab+ to provide solar freezers and fridges, to be developed in at least five branches. We found the MFI aware and committed to impact, with willingness to do more and thus giving us comfort in an appropriate fit for the ONP fund. </v>
          </cell>
        </row>
        <row r="18">
          <cell r="F18" t="str">
            <v>BRAC Tanzania Finance Limited</v>
          </cell>
        </row>
        <row r="19">
          <cell r="F19" t="str">
            <v>BRAC Tanzania Finance Limited</v>
          </cell>
          <cell r="K19" t="str">
            <v>While Tanzania is not a focus country, BTFL presents an excellent opportunity for ONP to partner with a well-performing and socially-focused MFI at a very decent expected EUR return (+7.5% EUR). BTFL focuses on under-privileged but economically-active low-income individuals (92% of GLP in group loans, 8% in individual loans) while approximately 98% of the MFI clients are women; yielding an average loan size of US$225 per client. In terms of rural outreach, BTFL particularly focuses on women living in poverty in rural and hard-to-reach areas resulting in almost 50% of borrowers being located in rural areas.
BTFL is 2X aligned with the MFI meeting all but one of the 2X criteria because BTFL is owned by BRAC International with 0.01% shareholding being held by the Executive Director at BRAC International (Mr. Shameran Abed). In summary, BTFL’s CEO is a woman with 67% women representation on the board, 45% of senior management comprised of women, and majority of the employees are women at 80% while women borrowers represent 98% of active borrowers.
BTFL also has a green Interest Traffic Light with an annualized APR of approximately 58%. On climate resilience products, exposure to agriculture, when combining micro loan products and agri loan products, amounts to 26% of GLP. In addition, numerous studies show that women experience the greatest adverse effects from climate change, which amplifies already existing gender inequalities. By empowering underserved women, BTFL clients are better prepared for the effects of climate change (of which Tanzania is not exempt).</v>
          </cell>
        </row>
        <row r="20">
          <cell r="F20" t="str">
            <v>BRAC Uganda Bank Ltd.</v>
          </cell>
        </row>
        <row r="21">
          <cell r="F21" t="str">
            <v>Business Invest Development</v>
          </cell>
        </row>
        <row r="22">
          <cell r="F22" t="str">
            <v>Caja Municipal de Ahorro y Credito de Cusco</v>
          </cell>
          <cell r="K22" t="str">
            <v>This transaction will allow ONP to invest in a mature, well-established, well-positioned, and stable-performing financial institution. The need to strengthen its capital and improve its institutional rating opens an opportunity to add it to our portfolio. From an impact perspective, the entity is committed to developing sustainable performance. Since 2022, the entity has been offering green products aimed at environmental conservation, representing 3.3% of its GLP as of September 2024 (protection of native seeds, water access, etc). Furthermore, in order to promote the allocation of more green loans, Caja Cusco has developed an Environmental and Social Risk Management Policy. All loans, especially those intended for agriculture, must comply with this policy, which includes a brief environmental risk assessment.
Additionally, Caja Cusco has developed several training and support programs aimed at strengthening entrepreneurs’ business management and savings skills. The institution is also focused on advancing gender equality, incorporating relevant guidelines as part of its Sustainability Policy. Therefore, we believe Caja Cusco would make an excellent addition to the fund.</v>
          </cell>
        </row>
        <row r="23">
          <cell r="F23" t="str">
            <v>Cooperativa de Ahorro y Credito para el Desarrollo Comunitario de Guatemala R.L.</v>
          </cell>
        </row>
        <row r="24">
          <cell r="F24" t="str">
            <v>Electronica Finance Limited</v>
          </cell>
          <cell r="K24" t="str">
            <v xml:space="preserve">Electronica is one of the very few NBFCs in India who have a strategic focus and alignment towards offering green products to SME customers for income generation purposes. 
Product alignment: It is an Upscaling MFI which has 24% micro Loans portfolio and 55% SME portfolio. 61% of GLP is Machine finance portfolio amongst which 45% of machines are certified by Confederation of Indian Industry (CII) as energy efficient machines with upgraded technologies which save energy upto 25%-30% at every use. 6% of GLP is solar panel financing to SME in the industrial areas for their manufacturing units. 100% of machine and solar loans are utilised for productive purposes. Over the long run, the strategy is to maintain 60% of GLP under Machine Finance and 10%-15% in Solar Finance followed by Regular and Micro LAP being 25%. There is a vast scope of expansion in both these products because of large uptake of energy efficient CNC Machines. Electronica has also piloted residential solar panels and Micro industrial solar panels in its mix. Till date, they have led to savings of 38,086 (tCO2)  through Solar Panel disbursements. For Green Machines, per customer CO2 savings will be quantified in system going forward.
2x alignment: The Managing Director , Shilpa Pophale, has been associated with Electronica since 1995. Therefore &gt;51% is held by female promoter and group. Also, 50% of board membership is represented by women. At customer level, 59% of borrowers and co-borrowers are women. Electronica has disbursed 216 cases amounting to EUR 0.21 Mn as pilot Women only Enterprise loans.
Other: ALINUS score is 88%, Average APR on total book is 22.17%, CEO Compensation&lt;150K
Electronica was selected amongst the very few players in this segment because green portfolio is their niche product and shall remain relevant for ONP. As demonstrated above, they comply to majorly all investment criteria. </v>
          </cell>
        </row>
        <row r="25">
          <cell r="F25" t="str">
            <v>EMPRESA DE CREDITO ALTERNATIVA</v>
          </cell>
        </row>
        <row r="26">
          <cell r="F26" t="str">
            <v>EMPRESA DE CREDITO ALTERNATIVA</v>
          </cell>
          <cell r="K26" t="str">
            <v>Edpyme Alternativa has an extensive presence in rural areas which, during the cyclical weather phenomenon El Niño, are prone to climate-related disasters. The MFI has a longstanding experience in those sectors and its clients trust the institution for their financial needs, which is shown in its large base of exclusive clients (approx. 50%). Alternativa has a strong social responsibility and commitment towards its clients and continuously seeks to identify what the necessities are of its target groups. After identifying an unaddressed necessity, a new specific product is launched. Recently, it developed new credit products specifically focused on women entrepreneurs and to improve household sanitation, which has been funded by WaterEquity.</v>
          </cell>
        </row>
        <row r="27">
          <cell r="F27" t="str">
            <v>FINCA Uganda</v>
          </cell>
        </row>
        <row r="28">
          <cell r="F28" t="str">
            <v>Fortune Credit</v>
          </cell>
          <cell r="K28" t="str">
            <v>Fortune Credit’s strong social focus makes it an excellent fit for ONP.
FC is a relatively small/emerging MFI focused on a niche market: green inclusive microfinance with a focus on small and micro traders. The MFI's strong social focus is driven by its Founding CEO who is passionate about advocating for the social-economic empowerment of small and micro traders. As a result, FC has a well-developed green inclusive finance proposition which aligns well with the ON climate resilience strategy (This partly results from a product-design TA from Hedera (climate consultant well-known to ON)): 
1) Climate-specific asset financing: solar lighting solutions, solar-powered egg incubators, solar irrigation pumps/kits, biogas loans and cooking solutions (mostly clean energy cooking stoves); whereas +85% of boda boda loans are electric motor bikes.
2) Index Insurance and bundled loan/insurance: Further detailed in the market assessment section of the appraisal.
Although still relatively small, the MFI's GLP growth has in recent months accelerated, underscoring the growing demand for green inclusive microfinance products. As of Sep-24, GLP stood at USD 6.6M with descent portfolio quality (PAR30+RL of 8.6%, 0.0% WO TTM and 87.1% RCR(PAR30+RL)). OSS has been above 150% for the last 4 years; with no dividend distributions since inception; resulting in healthy Adj. solvency (75% RCA) at 57.6% over the same period (vs 56.8% in 2023). This results in an FI score of BBB- (7.16 out of 10) although we would downgrade this to approximately BB in consideration of the FI's relatively small size (noting that the quantitative scoring on the appraisal is quite conservative to also factor this).
The proposed funding will help the MFI to further cement its market positioning and diversify its funding sources amongst impact investors.</v>
          </cell>
        </row>
        <row r="29">
          <cell r="F29" t="str">
            <v>FUNDACION AMANECER</v>
          </cell>
          <cell r="K29" t="str">
            <v>We believe Fundacion Amanecer is a great fit for ONF due to its strong focus on Microentrepreneurs in rural and agricultural sectors in Colombia, with low average loan size for microcredit loans of USD 840. The MFI focuses on the unattended population of the valleys of Colombia focusing on clients who focus on farming of crops and livestock. As a Foundation the MFI performs different social projects that help the communities whom they lend to. The majority of their agricultural products receives technical assistance to not harm the environment. Some of the technical assistance provided to clients include improvements to the farmer’s irrigation system in order to save water and complementary crops to farm along with their main crop in order to have other income or for the client’s own use.</v>
          </cell>
        </row>
        <row r="30">
          <cell r="F30" t="str">
            <v>Fundación de Apoyo Comunitario y Social del Ecuador FACES</v>
          </cell>
          <cell r="K30" t="str">
            <v>FACES has been a TJ investee since 2013, with five transactions with ONF in total since 2013, and an excellent fit with the fund's mandate due to the target market (women, agriculture producers, and micro-entrepreneurs) and products offered (agri-loans, green-loans). Due to the area in which Faces operates, it is also prone to the weather phenomenon El Niño, which can negatively impact their clients. It offers agri-insurance from an insurance company during the credit process to agricultural clients who live in areas known to be impacted by climate disasters. Recently, it rolled out an App for its clients who received a green loan, as well as for producers and farmers. It shows information on good agricultural practices, market prices, the lunar calendar, weather, product characteristics, and other related topics.</v>
          </cell>
        </row>
        <row r="31">
          <cell r="F31" t="str">
            <v>FUNDENUSE Nicaragua</v>
          </cell>
          <cell r="K31" t="str">
            <v>Fundenuse is resilient, social, reaching out to poor and remote areas. The impact is assessed as very high, providing needed support to rural entrepreneurs in a country in crisis. It aligns with the mandate of ONP. Fundenuse has a LP composed by 54% women clients and 67% rural clients. On the climate end, Nicaragua is a focus country. Fundenuse has a relatively small WASH product representing 0.31% of the LP. It nevertheless has the intention to create an environmental or climate resilient product in 2025. A few years ago, it provided parametric insurance policies to farmers with a local insurance company and co-financing from Incofin. It also financed Improved wood-burning stoves until 2021. The MFI has explored various themes in 2024 such as water and sanitation, ecological kitchens and solar equipment, but has struggled to generate alliances as related organizations to ally with are rare in the North. Nevertheless, Fundenuse will continue this effort in 2025 in the pursuit of strengthening its impact on the environmental front. For agriculture and livestock, we propose to fully earmark the first USD 1M tranche to these two sectors, to be on-lent within 12 months of disbursement. They currently represent USD 7.5M, i.e. 28% of the LP of the MFI, with the second best PAR30+R in its product portfolio at 0.15%. The MFI is planning to further grow its exposition to this sector.</v>
          </cell>
        </row>
        <row r="32">
          <cell r="F32" t="str">
            <v>FUNDENUSE Nicaragua</v>
          </cell>
        </row>
        <row r="33">
          <cell r="F33" t="str">
            <v>Guilgal</v>
          </cell>
        </row>
        <row r="34">
          <cell r="F34" t="str">
            <v>Guilgal</v>
          </cell>
          <cell r="K34" t="str">
            <v>We consider Guilgal a very good fit for ONP due to its strong performance and impact-driven approach, serving both urban and rural areas of the DRC with a focus on youth, women, agriculture, and climate resilience. Founded by a microfinance professor to address the financial needs of fresh graduates often confined to primary sectors due to funding shortages, Guilgal began as a cooperative primarily owned by former students. Today, it has evolved into a limited company, expanding its services to a broader audience while maintaining its core values of impact and client proximity. As of May-24, women comprise 51% of Guilgal’s client base, rural clients 48%, agriculture clients 49%, and youth 38%. The company’s strong Innovation and Development team continuously creates new products and services to meet clients’ needs, including climate resilience products like a clean cooking product and a solar kit credit product. Although these new products currently account for only 1% of the GLP, Guilgal aims to increase this to 5% within the next year. Additionally, Guilgal is developing a solar water-pumping product and a waste recycling product, both set to launch this year.
Guilgal collaborates with numerous partners to support various sectors, such as agriculture (UNCDF and Grameen), education (Opportunity Int.), and women’s projects (AFD  ). Furthermore, the initial student product  , which has declined in recent years, will be relaunched and expanded to schools.
Although the DRC is not a primary focus country for ONP, the significant impact of climate change in the region (resulting in deforestation, volcanic activities in the east, and droughts and floods in the west) and Guilgal's proactive response to these challenges make it a highly compelling case for the fund. While Guilgal’s APR is slightly above ONP’s threshold (64% vs 60% threshold), we believe this APR will decrease below 60% during the tenor of the loan.</v>
          </cell>
        </row>
        <row r="35">
          <cell r="F35" t="str">
            <v>Juhudi Kilimo Company Limited</v>
          </cell>
          <cell r="K35" t="str">
            <v>Juhudi Kilimo is a good fit for ONP given its steady financial and operating performance, strong outreach to rural small-holder farmers (68%), and a range of products that support climate resilience. Women represent 72% of its clients, mainly through their group-lending product, but JKL also offers a range of other products that not only reduce the time and labor required of women but that also support climate resiliency including: financing for irrigation, water harvesting and purification; a range of carbon smart products that rely on solar (e.g. panels, batteries, pumps, and TVs); cookstoves; and health, education and emergency loans.  As JKL is mainly dedicated to agriculture, its borrowers are essentially 100% rural, an important underserved market. Given JKL’s focus almost entirely on supporting rural small-holder farmers and its position in the market it is also often the testing ground for innovative solutions in agriculture and ancillary products. Accordingly, JKL has forged many partnerships and pilots (e.g. to help launch the aforementioned products) to enhance its range of agriculture. It is currently working with Symbiotics and the Regmifa fund to help develop and launch an affordable housing product, which will also have a focus on sustainable green housing technology.</v>
          </cell>
        </row>
        <row r="36">
          <cell r="F36" t="str">
            <v>KAEBAUK INVESTIMENTU NO FINANSA S.A.</v>
          </cell>
          <cell r="K36" t="str">
            <v>Currently, Timor-Leste is not a focus country which is also understood from the fact that this is an Island country and transactions here are not as regular as would be in other countries. We have aligned the country with Climate strategy of ONP.
Timor is in the DAC list of ODA recipients amongst Least Developed Countries.
The following direct alignment on Climate and Climate impact related focus has been made:
Agriculture to help with Zero Hunger issue: Agriculture Water and Forestry forms 27% of Customers and 16% of the Gross Loan portfolio of KIF and remains a key focus in their strategy.  
b. Rural and vulnerable group: KIF caters to 53% of women borrowers, &gt;75% of women depositors, 82% of outreach is to rural areas. Only 2 out of 21 branches are urban located and rest are deep rural. KIF has very strong brand recognition in rural communities positioning the institution well for further expansion into untapped markets in rural East Timor. There is only one other ODTI (Moris Rasik) in East Timor, which is newer than KIF and does not have the same level of outreach in rural areas. KIF's target clients are low income semi-urban and rural female clients largely employed in the informal sectors.
c. Better infrastructure in climate crisis: 9% of Loan portfolio is provided for home construction and improvement. With an Island which is constantly struck by disasters of various kinds, KIF aids with finance to improve living conditions and have climate resilient homes.</v>
          </cell>
        </row>
        <row r="37">
          <cell r="F37" t="str">
            <v>KAEBAUK INVESTIMENTU NO FINANSA S.A.</v>
          </cell>
          <cell r="K37" t="str">
            <v xml:space="preserve">Currently, Timor-Leste is not a focus country which is also understood from the fact that this is an Island country and transactions here are not as regular as would be in other countries. We have aligned the country with Climate strategy of ONP.
1. Timor is in the DAC list of ODA recipients amongst Least Developed Countries.
2. CRI for 2019 was 118 Timor ranks 106th in fatalities among all countries analyzed in this study. 106th in Fatalities per 100 000 inhabitants, 130th in losses and 130th in losses per unit GDP
3. Disaster Risk Index: Timor-Leste faces high disaster risk levels, ranked 66 out of 191 countries by the 2019 Inform Risk Index. Tropical cyclones represent the climate-related natural hazard risk Timor-Leste is most exposed to, ranked 43rd at-risk, while for flooding and droughts Timor-Leste is ranked at a relatively low risk, (152nd and 130th, respectively).
4. The following direct alignment on Climate and Climate impact related focus has been made:
a. Agriculture to help with Zero Hunger issue: Agriculture Water and Forestry forms 25% of Customers and 13.49% of the Gross Loan portfolio of KIF and remains a key focus in their strategy.  
b. Rural and vulnerable group: KIF caters to 58.68% of women borrowers, 78.73% of women depositors, 78% of outreach is to rural areas. KIF has very strong brand recognition in rural communities positioning the institution well for further expansion into untapped markets in rural East Timor. There is only one other ODTI (Moris Rasik) in East Timor, which is newer than KIF and does not have the same level of outreach in rural areas. KIF's target clients are low income semi-urban and rural female clients largely employed in the informal sectors.
c. Better infrastructure in climate crisis: 8.77% of Loan portfolio is provided for home construction and improvement. With an Island which is constantly struck by disasters of various kinds, KIF aids with finance to improve living conditions and have climate resilient homes.  </v>
          </cell>
        </row>
        <row r="38">
          <cell r="F38" t="str">
            <v>Koperasi Mitra Dhuafa</v>
          </cell>
          <cell r="K38" t="str">
            <v>1.Indonesia is a focus country in the Climate strategy of ONP.
2.Indonesia is naturally prone to natural disasters - frequent earthquakes, and occasional volcanic eruptions as well as Tsunamis. These natural disasters have affected many provinces and displaced thousands of people, in turn affecting the livelihood and sources of income of the affected population, most of them are economically at the bottom of the pyramid. 
3. Komida's focus has always been to support, both financially and non-financially, the rural population that are often the most affected by these natural disasters.
Komida was set up in response to serve the affected rural population of the 2004 Tsunami disaster in Indonesia and has since then maintained the ethos of serving rural areas in Indonesia.
4.With Komida's exclusive focus on rural areas and female clients, the MFI is a good fit with ONP's mandate.
ONP's relationship with Komida goes back to 2015 when the MFI was first funded by ONP. ONP's latest loan was fully repaid in Aug-23 and not immediately renewed as the FI requested for funding during Q1 2024. 
5. Komida's response to natural disasters
a) If a member is affected by a natural disaster such as an earthquake or tsunami, Komida will give the member payment exemption for 3 months. After 3 months, the members capacity to repay will be re-evaluated.
b) Komida provides non-financial assistance to members affected by natural disasters such as food, blankets, clothes, and tents for temporary shelter.</v>
          </cell>
        </row>
        <row r="39">
          <cell r="F39" t="str">
            <v>LAPO Microfinance Company Ltd</v>
          </cell>
        </row>
        <row r="40">
          <cell r="F40" t="str">
            <v>Maxima Microfinance Plc</v>
          </cell>
          <cell r="K40" t="str">
            <v>This Investment fits well with the Fund Impact Mandate as under:
1.Cambodia is a focus country in the Climate strategy of ONP.
2.Cambodia experiences severe flooding due to heavy rainfall from tropical storms. The flooding has affected many provinces and displaced thousands of people. This in turn affects the livelihood and sources of income. Latest flood was in Aug-22 when 16 Provinces were affected by the floods. Maxima operates in 7 provinces amongst the one affected. Typically, the main flooding happens once a year, but in 2022 many provinces were impacted multiple times since July.
3.With the support extended by ONP, we can help Maxima provide finance to the customers who are displaced for bringing back their sources of income after such flooding affects them. 
4.Maxima fits in all criteria of ONP by also serving Women (81%); Rural households (90%) and small scale agricultural producers (15% of customers derive income from agriculture and 17% of GLP is for agricultural use). It is also 2x aligned and Interest Rate traffic light is Green.
5.Maxima provides Climate resilience support by extending emergency loans under Village Banking channel and also restructuring loan repayments after such floods.</v>
          </cell>
        </row>
        <row r="41">
          <cell r="F41" t="str">
            <v>MiCredito</v>
          </cell>
          <cell r="K41" t="str">
            <v>We believe MiCrédito is a good fit for ONF: the MFI has a clear and strong social mission, a good financial performance, and a very specific gender awareness and a great rural outreach. Specifically, it proposes innovative products which meet the climate agenda of ONP, including solar panels, water &amp; sanitation, agricultural technologies including an agricultural Satellite Insurance, clean energy.</v>
          </cell>
        </row>
        <row r="42">
          <cell r="F42" t="str">
            <v>MICREDITOYA MICROFINANCIERA SAS</v>
          </cell>
        </row>
        <row r="43">
          <cell r="F43" t="str">
            <v>Microbanco Confianca</v>
          </cell>
        </row>
        <row r="44">
          <cell r="F44" t="str">
            <v>MicroFinanciera Fundeser Sociedad Anonima</v>
          </cell>
          <cell r="K44" t="str">
            <v>FUNDESER is a great fit with the fund due to its significant social focus and vision to provide better and more formal financing opportunities to its clients. They get to serve the lower socioeconomic status people with well-designed products that fit their needs with an ALS of 2,257 USD. Additionally, FUNDESER has a green product named CREDIVERDE that helps its clients cope with climate change and encourages them to use more efficient ways to do agricultural labour.
Although Nicaragua is a non-focus country for ONF, we believe this MFI will be an important addition to the ONF portfolio due to its microcredit loan focus, well-designed products, innovative agro loan, well-experienced professional management team, and its alignment with the 2X Criteria. 
It is important to highlight that the most recent credit between ONF and FUNDESER experienced a 30% reduction (Nov-20) in principal due to an early payment, a circumstance detailed in the “History with TJ” section. Despite this event, we present this proposal to the committee because, based on our assessment, we believe that the institution is now stronger. It has controls tailored to its methodology, clear portfolio exposure limits, and a strengthened management team with ample microfinance experience. This has resulted in a positive turnaround in figures, with a healthier portfolio and improved financial performance.</v>
          </cell>
        </row>
        <row r="45">
          <cell r="F45" t="str">
            <v>Pahal Financial Services Private Limited</v>
          </cell>
          <cell r="K45" t="str">
            <v>The climate resilience strategy of Oxfam requires MFIs to serve affected groups due to climate change which includes women, rural households and small scale agriculture producers. Each of these constitute 98%, 56% and 50% in Pahal's loan portfolio. MFI also offers climate resilience products which include WASH, Solar Loans, Cattle Loans, Biodigester loans, Farm input loans and climate products like solar lights, induction cook stop.  It is also expanding partnership for Farm input loans, adding Solar water pumps and Gravity based water purifier on credit for facilitating clean drinking water. Pahal is one amongst the few MFIs in India which demonstrate direct focus as climate impact MFI along with micro loan provider. Pahal complies with all other criteria which includes CEO compensation, SEPM score, commitment to CPP, APR, ITL and GTL. and ALINUS score. India is a focus country. Overall, Pahal fits very well with the fund impact objectives.</v>
          </cell>
        </row>
        <row r="46">
          <cell r="F46" t="str">
            <v>Proyectos e Iniciativas Locales para el Autodesarrollo Regional de Honduras OPDF</v>
          </cell>
          <cell r="K46" t="str">
            <v>PILARH is an excellent fit for ONP, given its strong focus on the rural sector and smallholder farmers. With over 76% of its clients in rural areas and 36% of its portfolio in the agricultural sector, PILARH is deeply embedded in rural communities. To manage the environmental risks associated with its high agricultural exposure, the institution's credit manual ensures that financed activities do not pose a threat to environmental preservation or violate ethical standards.
Additionally, PILARH has introduced a green credit product, which currently represents 1.1% of its gross loan portfolio. This product supports initiatives like assisting coffee producers who face risks from pests and price volatility in monoculture farming. Through this financing, the institution has contributed to mitigating environmental risks related to water, honey, and waste management.
PILARH's partnership with the PILARH Association has further bolstered its environmental efforts by conducting awareness campaigns and offering general training on environmentally friendly practices, such as water source protection, reforestation, and risk management. However, despite these efforts, there is currently no formalized technical assistance program in place through specialized agricultural personnel.</v>
          </cell>
        </row>
        <row r="47">
          <cell r="F47" t="str">
            <v>Réseau de Micro-Institutions de Croissance de Revenus</v>
          </cell>
          <cell r="K47" t="str">
            <v>RMCR appears to be a good fit for ONF’s new mandate. Mali is a focus country for ONF and it is prone to climate change disasters such as drought and flood among others. Next to that, RMCR is at the forefront of financial inclusion in Mali by focusing on women entrepreneurs (56% of beneficiaries) living in rural areas (~94% borrowers). RMCR uses both group and individual methodologies to support their clients in the agriculture sector (including livestock) accounting for 82.8% of GLP as Mar-25. Although RMCR does not have yet specific loan products related to climate resilience, the MFI has worked towards introducing a new agriculture insurance product (piloted in 2024 with one partner and this year with another).  
Moreover, as a long-standing ONP’s client, RMCR benefitted from the Technical Assistance from ONP/TJ/Hedera in 2024 focusing on Assessing MFIs’ Climate-related Risks and Developing Climate Change Resilience Business Strategies. RMCR now has a written climate strategy that is intended to be implemented in the coming years. Following the completion of this TA, RMCR is also in the process to benefit from a following TA focused on supporting MFIs with the design, pilot and roll-out of climate resilient related services. This second TA is likely to start by the second half of the year.</v>
          </cell>
        </row>
        <row r="48">
          <cell r="F48" t="str">
            <v>Réseau de Micro-Institutions de Croissance de Revenus</v>
          </cell>
          <cell r="K48" t="str">
            <v>RMCR appears to be a good fit for ONF’s new mandate. Mali is a focus country for ONF and it is prone to climate change disasters such as drought and flood among others. Next to that, RMCR is at the forefront of financial inclusion in Mali by focusing on women entrepreneurs (56% of beneficiaries) living in rural areas (~94% borrowers). RMCR uses both group and individual methodologies to support their clients in the agriculture sector (including livestock) accounting for 82.8% of GLP as Mar-25. Although RMCR does not have yet specific loan products related to climate resilience, the MFI has worked towards introducing a new agriculture insurance product (piloted in 2024 with one partner and this year with another).  
Moreover, as a long-standing ONP’s client, RMCR benefitted from the Technical Assistance from ONP/TJ/Hedera in 2024 focusing on Assessing MFIs’ Climate-related Risks and Developing Climate Change Resilience Business Strategies. RMCR now has a written climate strategy that is intended to be implemented in the coming years. Following the completion of this TA, RMCR is also in the process to benefit from a following TA focused on supporting MFIs with the design, pilot and roll-out of climate resilient related services. This second TA is likely to start by the second half of the year.</v>
          </cell>
        </row>
        <row r="49">
          <cell r="F49" t="str">
            <v>Réseau de Micro-Institutions de Croissance de Revenus</v>
          </cell>
          <cell r="K49" t="str">
            <v>RMCR appears to be a perfect fit for ONF’s new mandate. Mali is a focus country for ONF and it is prone to climate change disasters such as drought among others. Next to that, RMCR is at the forefront of financial inclusion in Mali by focusing on women entrepreneurs (&gt;50% of beneficiaries) living in rural areas (~95% borrowers). RMCR uses both group and individual methodologies to support their clients in the agriculture sector (including livestock) accounting for 91.5% of GLP as Mar-23. Although RMCR does not have a specific loan product related to climate resilience, the MFI is working towards introducing a new insurance product in the next 2 years for their livestock portfolio.</v>
          </cell>
        </row>
        <row r="50">
          <cell r="F50" t="str">
            <v>SAFCO Microfinance Company Private Limited</v>
          </cell>
          <cell r="K50" t="str">
            <v>SAFCO is a strong fit for the ONP fund, given its focus on low-income entrepreneurs, particularly women (69% of borrowers), in rural areas of Pakistan. Over the past few years, SAFCO has demonstrated a clear commitment to enhancing financial inclusion and fostering climate resilience among its borrowers. The institution has actively engaged in multiple projects to diversify its product offering and better serve its customer base. The current ONP facilities have enabled SAFCO to (i) launch a new loan product bundled with crop insurance, developed through technical assistance from Oxfam Novib (~ 700 loans disbursed totalling EUR 350K); (ii) provide recovery loans for farmers affected by 2022 floods (~ 1,200 loans for a total of EUR 650k). We believe the proposed new facility will further strengthen SAFCO's outreach and contribute to the advancement of its social mission.</v>
          </cell>
        </row>
        <row r="51">
          <cell r="F51" t="str">
            <v>SAFCO Microfinance Company Private Limited</v>
          </cell>
          <cell r="K51" t="str">
            <v>With a strong commitment towards the achievement of its on its social mission, as well as a specific focus on low-income women in rural areas, SAFCO represents an excellent fit for ONP. More specifically, given the strong impact that the 2022 floods had on SAFCO's clients and operations, the company well qualifies for Credit line 2 (Recovery Fund). 
Moreover, the company is working with Oxfam Novib on a technical assistance project, aiming at (1) Developing Disaster Resilient Products &amp; Services, especially keeping in view rural market and potential target segment and (2) Reviewing and aligning existing risk management policies, procedures and practices to address operational challenges in context to disaster resilient risk management framework. The pilot of the newly designed disaster resilient product(s) well qualifies for Credit Line 3 (Innovation Lab).</v>
          </cell>
        </row>
        <row r="52">
          <cell r="F52" t="str">
            <v>SUMAC Microfinance Bank</v>
          </cell>
          <cell r="K52" t="str">
            <v>SUMAC remains a good fit for ONP.
Kenya is a focus country for ON. The MFB has grown its rural clientele to ~65% as at Aug-24 (~63% during the last appraisal); maintaining 5 branches (2 in Nairobi, 2 in Kiambu county, and 1 in Nakuru County). SUMAC serves +2,200 clients via microloans with an average loan size of US$5,300. In addition, SUMAC has maintained stable financial performance resulting in an acceptable FI score of BB at 6.65 out of 10, (slightly below BB+ at 6.87 out of 10 from last appraisal) despite a relatively challenging operating environment.
SUMAC is also 2X aligned: women represent 37% of senior management team, 50% of total staff, and 30% of its loan portfolio is deliberately targeted towards women-owned MSMEs and/or women farmers.
In terms of ONP’s climate resilience strategy, the MFB's competitive range of products is split between MSMEs (90% of GLP) and Agri (10% of GLP). It is noteworthy that all dairy clients have their cows insured via a partnership with CIC Insurance as the underwriter, SUMAC's bancassurance arm earns approx 10% commission on insurance premiums, while SUMAC MFB provides farmers with Insurance Premium Fund (IPF) loans towards meeting agri-insurance premiums. IPF loans are typically cross-sold alongside SUMAC's agri-loans; thus falling in the bundled loan/insurance products categorisation as defined on the CGAP Strengthening Climate Resilience &amp; Adaptation through Financial Services framework.</v>
          </cell>
        </row>
        <row r="53">
          <cell r="F53" t="str">
            <v>UM ACEP Senegal</v>
          </cell>
        </row>
        <row r="54">
          <cell r="F54" t="str">
            <v>UNACREP Benin</v>
          </cell>
        </row>
        <row r="55">
          <cell r="F55" t="str">
            <v>UNI2 Microcredito SAS</v>
          </cell>
        </row>
        <row r="56">
          <cell r="F56" t="str">
            <v>UNI2 Microcredito SAS</v>
          </cell>
        </row>
        <row r="57">
          <cell r="F57" t="str">
            <v>Vision Fund Guatemala</v>
          </cell>
          <cell r="K57" t="str">
            <v xml:space="preserve">We believe VFG fits well with ONP due to its important social focus and vision to provide services, mainly in underserved areas with limited development (Guatemala is a focus country for ONP). Moreover, even though it lacks a specific green product, it stands out, its track record working in agri-lending, where empirically supports climate change resilience, highlighting some loans for crop nurseries, solar panels, and technical irrigation systems, among others. Furthermore, it provides training to its clients about climate change and encourages them to use resources in more efficient ways (water, waste handling, electricity, etc).
This transaction will help finance VFG's growth and continue supporting the fulfillment of its mission, as well as outline a proper green product and risk management policies towards climate change adaptation. </v>
          </cell>
        </row>
        <row r="58">
          <cell r="F58" t="str">
            <v>VisionFund Senegal Microfinance S.A.</v>
          </cell>
        </row>
        <row r="59">
          <cell r="F59" t="str">
            <v>VisionFund Tanzania</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ociated Investment Deals"/>
    </sheetNames>
    <sheetDataSet>
      <sheetData sheetId="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7CD9CB3-B068-4C1C-A204-C586F5E3D873}" name="pm_investmentoverview3" displayName="pm_investmentoverview3" ref="A1:BF49" totalsRowCount="1">
  <autoFilter ref="A1:BF48" xr:uid="{97CD9CB3-B068-4C1C-A204-C586F5E3D873}"/>
  <sortState xmlns:xlrd2="http://schemas.microsoft.com/office/spreadsheetml/2017/richdata2" ref="A2:BE48">
    <sortCondition ref="C1:C48"/>
  </sortState>
  <tableColumns count="58">
    <tableColumn id="1" xr3:uid="{B55FEC93-029E-48B0-B574-40F4F8B0A26D}" name="AsOfDate" dataDxfId="65" totalsRowDxfId="7"/>
    <tableColumn id="2" xr3:uid="{D8483CD3-9354-4BEF-8F72-E5FB5CE37521}" name="FundAbbreviation" dataDxfId="64"/>
    <tableColumn id="3" xr3:uid="{1F231D79-34F1-4EDB-9DEE-EAD1836A3A3F}" name="CompanyShortName" dataDxfId="63"/>
    <tableColumn id="4" xr3:uid="{AB35D0F9-BDC0-4472-A6CC-8DB22564F2A5}" name="IsRegulated" dataDxfId="62"/>
    <tableColumn id="5" xr3:uid="{2E59719F-B6E5-4736-B3CD-6C3D7ADBB583}" name="CompanyType" dataDxfId="61"/>
    <tableColumn id="6" xr3:uid="{DB79916A-1BA0-44A4-8AA0-B1D1A730D724}" name="Office" dataDxfId="60"/>
    <tableColumn id="7" xr3:uid="{E644B20C-A177-4530-9206-95DABEF60763}" name="CountryName" dataDxfId="59"/>
    <tableColumn id="8" xr3:uid="{2520F9DF-D244-4410-B804-2EAD628E14AB}" name="CountryIncomeLevel" dataDxfId="58"/>
    <tableColumn id="9" xr3:uid="{353555E6-518A-4A1B-9D6E-A45FE03CF694}" name="CountryWBLendingType" dataDxfId="57"/>
    <tableColumn id="10" xr3:uid="{D5F8487F-C19A-44C3-A4E6-71E71097DC85}" name="CountryCurrency" dataDxfId="56"/>
    <tableColumn id="11" xr3:uid="{F951AA7E-7560-4DA4-92C8-9DA4ADAEC61D}" name="InstrumentNumber" dataDxfId="55"/>
    <tableColumn id="12" xr3:uid="{16672A03-B97D-499D-B65B-07C45CB551F8}" name="InstrumentType" dataDxfId="54"/>
    <tableColumn id="13" xr3:uid="{9D764C45-C941-4C1A-9767-00F924163D22}" name="InstrumentCurrency" dataDxfId="53"/>
    <tableColumn id="14" xr3:uid="{7643E1D7-41A1-47C5-BFE5-0089E9E8052C}" name="ReportingCurrency" dataDxfId="52"/>
    <tableColumn id="15" xr3:uid="{DD501E19-C8E8-4B1C-BEA1-7F1DB2B47B67}" name="InterestRate" dataDxfId="51"/>
    <tableColumn id="16" xr3:uid="{1761F037-461F-44A3-8020-678EDE176EB7}" name="InterestRateType" dataDxfId="50"/>
    <tableColumn id="17" xr3:uid="{1DA5072A-7633-4941-B005-AF0B27DC7487}" name="FinalMaturityDate" dataDxfId="49"/>
    <tableColumn id="18" xr3:uid="{34A1E840-2347-4CE3-90E0-396A468B2D24}" name="LoanStatus" dataDxfId="48"/>
    <tableColumn id="19" xr3:uid="{0E218D03-9268-4E7C-9CEA-2D8711A12E41}" name="StatusSince" dataDxfId="47" totalsRowDxfId="6"/>
    <tableColumn id="20" xr3:uid="{68DF5150-83A7-4F52-9DFE-C48D5032270A}" name="RationaleInclusion" dataDxfId="46"/>
    <tableColumn id="21" xr3:uid="{8BFAA95F-5F27-4C3C-A397-F8689DE5258F}" name="UpdateNegotiations" dataDxfId="45"/>
    <tableColumn id="22" xr3:uid="{D63DD09F-5EA4-4B67-BA45-61B604E5D8A0}" name="RestructuredLoan" dataDxfId="44"/>
    <tableColumn id="25" xr3:uid="{628F7B48-62B2-4309-AA22-44A0B2B93199}" name="FirstDisbursementDate" dataDxfId="43" totalsRowDxfId="5"/>
    <tableColumn id="26" xr3:uid="{3A9A60EA-7D7F-45F3-B783-FDBDE47A0DD1}" name="CapitalDisbursedFCY" dataDxfId="42"/>
    <tableColumn id="27" xr3:uid="{384E1005-99FA-4082-A081-4F83C7E7ADEB}" name="AvgRemainingTenor" dataDxfId="41"/>
    <tableColumn id="28" xr3:uid="{068624EF-606A-4258-80C2-8274E291AB6C}" name="OutstandingCapitalFCYEoP" dataDxfId="40"/>
    <tableColumn id="29" xr3:uid="{85341BA8-B9E3-45CF-A729-DABED6927E85}" name="OutstandingCapitalICYEoP" dataDxfId="39"/>
    <tableColumn id="30" xr3:uid="{55E48331-C5BD-4531-9CA1-643DA33F8F2A}" name="AmountHedgedLCtoEURinFCY" dataDxfId="38"/>
    <tableColumn id="31" xr3:uid="{CE587B87-E324-4A24-B8EA-F20BD83A4D1E}" name="PercentageHedged" dataDxfId="37"/>
    <tableColumn id="32" xr3:uid="{9BF634D4-EE73-4456-80C5-C57519E15148}" name="CapitalOutstandingInclHedgingFCYEoP" dataDxfId="36" totalsRowDxfId="4" dataCellStyle="Comma"/>
    <tableColumn id="33" xr3:uid="{179BD74E-0EDE-450C-845D-D700369F89F5}" name="ProvisioningAmountFCYEoP" dataDxfId="35"/>
    <tableColumn id="34" xr3:uid="{837414DC-0DC2-4BF6-865D-C07E85086A67}" name="ProvisioningPercentageEoP" dataDxfId="34"/>
    <tableColumn id="35" xr3:uid="{5453338D-24BC-4B5C-B4F2-90A2150D8660}" name="ProvisionICY" dataDxfId="33"/>
    <tableColumn id="36" xr3:uid="{856DF9E9-B173-4AA4-AE08-9B05249278B9}" name="AccruedInterestICY" dataDxfId="32"/>
    <tableColumn id="37" xr3:uid="{96F255D6-DBC7-4D28-B9B4-27558E1E78C0}" name="AccruedInterestFCY" dataDxfId="31"/>
    <tableColumn id="38" xr3:uid="{DEE6F9AC-61FC-4FD7-BF54-358062494B59}" name="ValuationFCY" dataDxfId="30" totalsRowDxfId="3" dataCellStyle="Comma"/>
    <tableColumn id="39" xr3:uid="{E442B0F3-7006-4FB4-AD8F-4081B4FF6646}" name="WriteOffPctEoP" dataDxfId="29"/>
    <tableColumn id="40" xr3:uid="{A370D1F4-5C12-4C82-B219-D161836FC7EF}" name="FundOutstandingCapitalFCY" dataDxfId="28"/>
    <tableColumn id="41" xr3:uid="{A4C27219-A5DD-4223-9435-44B47B8555E8}" name="FundOutstandingCapitalInclHedgingFCY" dataDxfId="27"/>
    <tableColumn id="42" xr3:uid="{23CE7B12-9186-44C4-9056-2F2B9482764A}" name="FundSize" dataDxfId="26"/>
    <tableColumn id="43" xr3:uid="{A5587759-59D0-4952-948B-A433C3947A11}" name="WeightFund" dataDxfId="25"/>
    <tableColumn id="44" xr3:uid="{E9D7203D-581B-4D73-966A-8D4786F33FF5}" name="WeightRegion" dataDxfId="24"/>
    <tableColumn id="45" xr3:uid="{40256CDB-7749-4894-B9CC-DB8EB5441B2E}" name="WeightCountry" dataDxfId="23"/>
    <tableColumn id="46" xr3:uid="{180354C1-792B-4FFB-BD10-16F7324E1C75}" name="WeightCurrency" dataDxfId="22"/>
    <tableColumn id="47" xr3:uid="{DB6363EA-31F8-4119-B869-2495C48849C6}" name="WeightInstrumentType" dataDxfId="21"/>
    <tableColumn id="48" xr3:uid="{BA618B39-32C2-43A6-953F-72C54795B66A}" name="DRSScoreEoP" dataDxfId="20"/>
    <tableColumn id="49" xr3:uid="{7FA86FB1-193F-4139-942F-9EA09B522DE5}" name="DRSRatingEoP" dataDxfId="19"/>
    <tableColumn id="50" xr3:uid="{19BBE9EA-7B6F-476E-B38D-C221DE971F26}" name="FIScoreEoP" dataDxfId="18"/>
    <tableColumn id="51" xr3:uid="{6AD741BD-37E5-442A-B63F-1E1DB0E36B64}" name="FIRatingEoP" dataDxfId="17"/>
    <tableColumn id="52" xr3:uid="{0038506C-1376-40C5-8C82-61F9B807F3FD}" name="CountryScore" dataDxfId="16"/>
    <tableColumn id="53" xr3:uid="{7E62EDC9-E9A6-4D31-B5FB-DF02D39BEC44}" name="CountryScoreBucket" dataDxfId="15"/>
    <tableColumn id="54" xr3:uid="{BBFCA31B-FEEE-4D8D-9902-C073D18BF417}" name="IHSSovereignRiskScore" dataDxfId="14"/>
    <tableColumn id="55" xr3:uid="{A1B49CCE-FF00-4592-B774-7A70819CB5BF}" name="IHSSovereignRiskScoreQualitative" dataDxfId="13"/>
    <tableColumn id="59" xr3:uid="{A3725855-EC55-4209-91A8-B5D1FB7EC10B}" name="InvestmentOfficer" dataDxfId="12"/>
    <tableColumn id="60" xr3:uid="{7E1792D1-B024-4886-81E6-AEFB83F155D6}" name="CapitalOutstandingEUR" totalsRowFunction="sum" dataDxfId="11" totalsRowDxfId="2" dataCellStyle="Comma"/>
    <tableColumn id="61" xr3:uid="{E5B20AA4-1342-43A3-AB48-1C86B2E8BC83}" name="CapitalOutstandingInclHedgingEUR" totalsRowFunction="custom" dataDxfId="10" totalsRowDxfId="1" dataCellStyle="Comma">
      <totalsRowFormula>SUBTOTAL(109,pm_investmentoverview3[CapitalOutstandingEUR])</totalsRowFormula>
    </tableColumn>
    <tableColumn id="62" xr3:uid="{187ECDE3-4D5F-46C7-8324-ED0716265D2E}" name="Fund Fit" dataDxfId="9">
      <calculatedColumnFormula>IFERROR(INDEX('[1]Associated Investment Deals'!$K:$K,MATCH(pm_investmentoverview3[[#This Row],[CompanyShortName]],'[1]Associated Investment Deals'!$F:$F,0)),"")</calculatedColumnFormula>
    </tableColumn>
    <tableColumn id="23" xr3:uid="{6145B6E3-44A3-49D2-B1D8-F4B176464741}" name="Column1" dataDxfId="8" totalsRowDxfId="0"/>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0BB32-5BA2-44D0-A3E1-DA6D773D9FB7}">
  <dimension ref="A1:BF49"/>
  <sheetViews>
    <sheetView tabSelected="1" topLeftCell="C23" workbookViewId="0">
      <selection activeCell="BH11" sqref="BH11"/>
    </sheetView>
  </sheetViews>
  <sheetFormatPr defaultRowHeight="14.5" outlineLevelCol="1" x14ac:dyDescent="0.35"/>
  <cols>
    <col min="1" max="1" width="11.81640625" hidden="1" customWidth="1"/>
    <col min="2" max="2" width="19.26953125" hidden="1" customWidth="1"/>
    <col min="3" max="3" width="11.1796875" customWidth="1"/>
    <col min="4" max="4" width="14" hidden="1" customWidth="1" outlineLevel="1"/>
    <col min="5" max="5" width="16.26953125" hidden="1" customWidth="1" outlineLevel="1"/>
    <col min="6" max="6" width="8.81640625" hidden="1" customWidth="1" outlineLevel="1"/>
    <col min="7" max="7" width="11.36328125" customWidth="1" outlineLevel="1"/>
    <col min="8" max="8" width="22.453125" hidden="1" customWidth="1" outlineLevel="1"/>
    <col min="9" max="9" width="25.453125" hidden="1" customWidth="1" outlineLevel="1"/>
    <col min="10" max="10" width="6.54296875" hidden="1" customWidth="1" outlineLevel="1"/>
    <col min="11" max="11" width="9" hidden="1" customWidth="1" outlineLevel="1"/>
    <col min="12" max="12" width="17.7265625" hidden="1" customWidth="1" outlineLevel="1"/>
    <col min="13" max="13" width="15.26953125" customWidth="1" outlineLevel="1"/>
    <col min="14" max="14" width="20.7265625" hidden="1" customWidth="1" outlineLevel="1"/>
    <col min="15" max="15" width="14.54296875" hidden="1" customWidth="1" outlineLevel="1"/>
    <col min="16" max="16" width="19" hidden="1" customWidth="1" outlineLevel="1"/>
    <col min="17" max="17" width="9.7265625" customWidth="1" outlineLevel="1"/>
    <col min="18" max="18" width="13.26953125" hidden="1" customWidth="1" outlineLevel="1"/>
    <col min="19" max="19" width="14" hidden="1" customWidth="1" outlineLevel="1"/>
    <col min="20" max="20" width="47.1796875" hidden="1" customWidth="1" outlineLevel="1"/>
    <col min="21" max="21" width="32" hidden="1" customWidth="1" outlineLevel="1"/>
    <col min="22" max="22" width="19.7265625" hidden="1" customWidth="1" outlineLevel="1"/>
    <col min="23" max="23" width="24.81640625" hidden="1" customWidth="1" outlineLevel="1"/>
    <col min="24" max="24" width="22.81640625" hidden="1" customWidth="1" outlineLevel="1"/>
    <col min="25" max="25" width="21.453125" hidden="1" customWidth="1" outlineLevel="1"/>
    <col min="26" max="26" width="15.08984375" hidden="1" customWidth="1" outlineLevel="1"/>
    <col min="27" max="27" width="27.81640625" hidden="1" customWidth="1" outlineLevel="1"/>
    <col min="28" max="28" width="31.1796875" hidden="1" customWidth="1" outlineLevel="1"/>
    <col min="29" max="29" width="20.7265625" hidden="1" customWidth="1" outlineLevel="1"/>
    <col min="30" max="30" width="13.36328125" hidden="1" customWidth="1" outlineLevel="1"/>
    <col min="31" max="31" width="29" hidden="1" customWidth="1" outlineLevel="1"/>
    <col min="32" max="32" width="28.54296875" hidden="1" customWidth="1" outlineLevel="1"/>
    <col min="33" max="33" width="14.81640625" hidden="1" customWidth="1" outlineLevel="1"/>
    <col min="34" max="34" width="21.1796875" hidden="1" customWidth="1" outlineLevel="1"/>
    <col min="35" max="35" width="21.54296875" hidden="1" customWidth="1" outlineLevel="1"/>
    <col min="36" max="36" width="12" hidden="1" customWidth="1" outlineLevel="1"/>
    <col min="37" max="37" width="17.54296875" hidden="1" customWidth="1" outlineLevel="1"/>
    <col min="38" max="38" width="29.26953125" hidden="1" customWidth="1" outlineLevel="1"/>
    <col min="39" max="39" width="40.453125" hidden="1" customWidth="1" outlineLevel="1"/>
    <col min="40" max="40" width="11.453125" hidden="1" customWidth="1" outlineLevel="1"/>
    <col min="41" max="41" width="14.1796875" hidden="1" customWidth="1" outlineLevel="1"/>
    <col min="42" max="42" width="16.1796875" hidden="1" customWidth="1" outlineLevel="1"/>
    <col min="43" max="43" width="17.1796875" hidden="1" customWidth="1" outlineLevel="1"/>
    <col min="44" max="44" width="18.1796875" hidden="1" customWidth="1" outlineLevel="1"/>
    <col min="45" max="45" width="24.453125" hidden="1" customWidth="1" outlineLevel="1"/>
    <col min="46" max="46" width="15.81640625" hidden="1" customWidth="1" outlineLevel="1"/>
    <col min="47" max="47" width="16.453125" hidden="1" customWidth="1" outlineLevel="1"/>
    <col min="48" max="48" width="13.453125" hidden="1" customWidth="1" outlineLevel="1"/>
    <col min="49" max="49" width="14" hidden="1" customWidth="1" outlineLevel="1"/>
    <col min="50" max="50" width="15.81640625" hidden="1" customWidth="1" outlineLevel="1"/>
    <col min="51" max="51" width="22.1796875" hidden="1" customWidth="1" outlineLevel="1"/>
    <col min="52" max="52" width="24.81640625" hidden="1" customWidth="1" outlineLevel="1"/>
    <col min="53" max="53" width="35" hidden="1" customWidth="1" outlineLevel="1"/>
    <col min="54" max="54" width="28.81640625" hidden="1" customWidth="1" outlineLevel="1"/>
    <col min="55" max="55" width="12.08984375" customWidth="1" outlineLevel="1"/>
    <col min="56" max="56" width="13.26953125" style="3" hidden="1" customWidth="1" outlineLevel="1"/>
    <col min="57" max="57" width="253.81640625" hidden="1" customWidth="1"/>
    <col min="58" max="58" width="64.54296875" style="6" customWidth="1"/>
  </cols>
  <sheetData>
    <row r="1" spans="1:58" hidden="1" x14ac:dyDescent="0.3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c r="BC1" t="s">
        <v>54</v>
      </c>
      <c r="BD1" s="3" t="s">
        <v>55</v>
      </c>
      <c r="BE1" t="s">
        <v>288</v>
      </c>
      <c r="BF1" s="7" t="s">
        <v>315</v>
      </c>
    </row>
    <row r="2" spans="1:58" ht="28.5" customHeight="1" x14ac:dyDescent="0.35">
      <c r="A2" s="5"/>
      <c r="B2" s="19"/>
      <c r="C2" s="20" t="s">
        <v>357</v>
      </c>
      <c r="D2" s="20"/>
      <c r="E2" s="20"/>
      <c r="F2" s="20"/>
      <c r="G2" s="20" t="s">
        <v>358</v>
      </c>
      <c r="H2" s="20"/>
      <c r="I2" s="20"/>
      <c r="J2" s="20"/>
      <c r="K2" s="20"/>
      <c r="L2" s="20"/>
      <c r="M2" s="20" t="s">
        <v>359</v>
      </c>
      <c r="N2" s="20"/>
      <c r="O2" s="21"/>
      <c r="P2" s="20"/>
      <c r="Q2" s="20" t="s">
        <v>360</v>
      </c>
      <c r="R2" s="20"/>
      <c r="S2" s="22"/>
      <c r="T2" s="20"/>
      <c r="U2" s="20"/>
      <c r="V2" s="20"/>
      <c r="W2" s="22"/>
      <c r="X2" s="21"/>
      <c r="Y2" s="21"/>
      <c r="Z2" s="21"/>
      <c r="AA2" s="21"/>
      <c r="AB2" s="21"/>
      <c r="AC2" s="21"/>
      <c r="AD2" s="23"/>
      <c r="AE2" s="21"/>
      <c r="AF2" s="21"/>
      <c r="AG2" s="21"/>
      <c r="AH2" s="21"/>
      <c r="AI2" s="21"/>
      <c r="AJ2" s="24"/>
      <c r="AK2" s="21"/>
      <c r="AL2" s="21"/>
      <c r="AM2" s="21"/>
      <c r="AN2" s="21"/>
      <c r="AO2" s="21"/>
      <c r="AP2" s="21"/>
      <c r="AQ2" s="21"/>
      <c r="AR2" s="21"/>
      <c r="AS2" s="21"/>
      <c r="AT2" s="21"/>
      <c r="AU2" s="20"/>
      <c r="AV2" s="21"/>
      <c r="AW2" s="20"/>
      <c r="AX2" s="21"/>
      <c r="AY2" s="20"/>
      <c r="AZ2" s="21"/>
      <c r="BA2" s="20"/>
      <c r="BB2" s="20"/>
      <c r="BC2" s="21" t="s">
        <v>361</v>
      </c>
      <c r="BD2" s="24"/>
      <c r="BE2" s="20" t="str">
        <f>IFERROR(INDEX('[1]Associated Investment Deals'!$K:$K,MATCH(pm_investmentoverview3[[#This Row],[CompanyShortName]],'[1]Associated Investment Deals'!$F:$F,0)),"")</f>
        <v/>
      </c>
      <c r="BF2" s="25" t="s">
        <v>362</v>
      </c>
    </row>
    <row r="3" spans="1:58" ht="64.5" customHeight="1" x14ac:dyDescent="0.35">
      <c r="A3" s="1">
        <v>45747</v>
      </c>
      <c r="B3" t="s">
        <v>56</v>
      </c>
      <c r="C3" s="8" t="s">
        <v>254</v>
      </c>
      <c r="D3" s="8" t="s">
        <v>58</v>
      </c>
      <c r="E3" s="8" t="s">
        <v>99</v>
      </c>
      <c r="F3" s="8" t="s">
        <v>59</v>
      </c>
      <c r="G3" s="8" t="s">
        <v>173</v>
      </c>
      <c r="H3" s="8" t="s">
        <v>61</v>
      </c>
      <c r="I3" s="8" t="s">
        <v>62</v>
      </c>
      <c r="J3" s="8" t="s">
        <v>174</v>
      </c>
      <c r="K3" s="8" t="s">
        <v>255</v>
      </c>
      <c r="L3" s="8" t="s">
        <v>65</v>
      </c>
      <c r="M3" s="8" t="s">
        <v>174</v>
      </c>
      <c r="N3" s="8" t="s">
        <v>174</v>
      </c>
      <c r="O3" s="8">
        <v>6.7500000000000004E-2</v>
      </c>
      <c r="P3" s="8" t="s">
        <v>66</v>
      </c>
      <c r="Q3" s="8" t="s">
        <v>256</v>
      </c>
      <c r="R3" s="8" t="s">
        <v>148</v>
      </c>
      <c r="S3" s="9">
        <v>45536</v>
      </c>
      <c r="T3" s="8" t="s">
        <v>257</v>
      </c>
      <c r="U3" s="8" t="s">
        <v>258</v>
      </c>
      <c r="V3" s="8" t="s">
        <v>151</v>
      </c>
      <c r="W3" s="9">
        <v>45226</v>
      </c>
      <c r="X3" s="8">
        <v>1000000</v>
      </c>
      <c r="Y3" s="8">
        <v>12.5</v>
      </c>
      <c r="Z3" s="8">
        <v>1000000</v>
      </c>
      <c r="AA3" s="8">
        <v>655957000</v>
      </c>
      <c r="AB3" s="8"/>
      <c r="AC3" s="8"/>
      <c r="AD3" s="10">
        <v>1000000</v>
      </c>
      <c r="AE3" s="8"/>
      <c r="AF3" s="8"/>
      <c r="AG3" s="8"/>
      <c r="AH3" s="8">
        <v>20258288.449999999</v>
      </c>
      <c r="AI3" s="8">
        <v>30883.56</v>
      </c>
      <c r="AJ3" s="11">
        <v>1030883.56</v>
      </c>
      <c r="AK3" s="8"/>
      <c r="AL3" s="8">
        <v>43752641.909999996</v>
      </c>
      <c r="AM3" s="8">
        <v>44286089.740000002</v>
      </c>
      <c r="AN3" s="8">
        <v>44000000</v>
      </c>
      <c r="AO3" s="8">
        <v>2.2856000000000001E-2</v>
      </c>
      <c r="AP3" s="8">
        <v>1.0207000000000001E-2</v>
      </c>
      <c r="AQ3" s="8">
        <v>0.16783699999999999</v>
      </c>
      <c r="AR3" s="8">
        <v>5.0982E-2</v>
      </c>
      <c r="AS3" s="8">
        <v>2.032E-3</v>
      </c>
      <c r="AT3" s="8">
        <v>5.67</v>
      </c>
      <c r="AU3" s="8" t="s">
        <v>190</v>
      </c>
      <c r="AV3" s="8">
        <v>7.61</v>
      </c>
      <c r="AW3" s="8" t="s">
        <v>121</v>
      </c>
      <c r="AX3" s="8">
        <v>3.85</v>
      </c>
      <c r="AY3" s="8" t="s">
        <v>136</v>
      </c>
      <c r="AZ3" s="8">
        <v>65</v>
      </c>
      <c r="BA3" s="8" t="s">
        <v>166</v>
      </c>
      <c r="BB3" s="8" t="s">
        <v>259</v>
      </c>
      <c r="BC3" s="11">
        <v>1000000</v>
      </c>
      <c r="BD3" s="11">
        <v>1000000</v>
      </c>
      <c r="BE3" s="4" t="s">
        <v>289</v>
      </c>
      <c r="BF3" s="7" t="s">
        <v>341</v>
      </c>
    </row>
    <row r="4" spans="1:58" ht="58" customHeight="1" x14ac:dyDescent="0.35">
      <c r="A4" s="1">
        <v>45747</v>
      </c>
      <c r="B4" t="s">
        <v>56</v>
      </c>
      <c r="C4" s="8" t="s">
        <v>73</v>
      </c>
      <c r="D4" s="8" t="s">
        <v>74</v>
      </c>
      <c r="E4" s="8" t="s">
        <v>75</v>
      </c>
      <c r="F4" s="8" t="s">
        <v>76</v>
      </c>
      <c r="G4" s="8" t="s">
        <v>77</v>
      </c>
      <c r="H4" s="8" t="s">
        <v>78</v>
      </c>
      <c r="I4" s="8" t="s">
        <v>79</v>
      </c>
      <c r="J4" s="8" t="s">
        <v>80</v>
      </c>
      <c r="K4" s="8" t="s">
        <v>81</v>
      </c>
      <c r="L4" s="8" t="s">
        <v>65</v>
      </c>
      <c r="M4" s="8" t="s">
        <v>80</v>
      </c>
      <c r="N4" s="8" t="s">
        <v>80</v>
      </c>
      <c r="O4" s="8">
        <v>0.13</v>
      </c>
      <c r="P4" s="8" t="s">
        <v>66</v>
      </c>
      <c r="Q4" s="8" t="s">
        <v>82</v>
      </c>
      <c r="R4" s="8"/>
      <c r="S4" s="9"/>
      <c r="T4" s="8"/>
      <c r="U4" s="8"/>
      <c r="V4" s="8"/>
      <c r="W4" s="9">
        <v>45744</v>
      </c>
      <c r="X4" s="8">
        <v>1391749.7287999999</v>
      </c>
      <c r="Y4" s="8">
        <v>23.5</v>
      </c>
      <c r="Z4" s="8">
        <v>1385848.3</v>
      </c>
      <c r="AA4" s="8">
        <v>11559915</v>
      </c>
      <c r="AB4" s="8">
        <v>1385848.3</v>
      </c>
      <c r="AC4" s="8">
        <v>1</v>
      </c>
      <c r="AD4" s="10">
        <v>1391749.71</v>
      </c>
      <c r="AE4" s="8"/>
      <c r="AF4" s="8"/>
      <c r="AG4" s="8"/>
      <c r="AH4" s="8">
        <v>12523.24</v>
      </c>
      <c r="AI4" s="8">
        <v>1507.73</v>
      </c>
      <c r="AJ4" s="11">
        <v>1387356.03</v>
      </c>
      <c r="AK4" s="8"/>
      <c r="AL4" s="8">
        <v>43752641.909999996</v>
      </c>
      <c r="AM4" s="8">
        <v>44286089.740000002</v>
      </c>
      <c r="AN4" s="8">
        <v>44000000</v>
      </c>
      <c r="AO4" s="8">
        <v>3.1675000000000002E-2</v>
      </c>
      <c r="AP4" s="8">
        <v>1.1375E-2</v>
      </c>
      <c r="AQ4" s="8">
        <v>0.108055</v>
      </c>
      <c r="AR4" s="8">
        <v>0.18460299999999999</v>
      </c>
      <c r="AS4" s="8">
        <v>2.8159999999999999E-3</v>
      </c>
      <c r="AT4" s="8"/>
      <c r="AU4" s="8"/>
      <c r="AV4" s="8"/>
      <c r="AW4" s="8"/>
      <c r="AX4" s="8">
        <v>2.11</v>
      </c>
      <c r="AY4" s="8" t="s">
        <v>83</v>
      </c>
      <c r="AZ4" s="8">
        <v>50</v>
      </c>
      <c r="BA4" s="8" t="s">
        <v>84</v>
      </c>
      <c r="BB4" s="8" t="s">
        <v>85</v>
      </c>
      <c r="BC4" s="11">
        <v>1385848.3</v>
      </c>
      <c r="BD4" s="11">
        <v>1391749.71</v>
      </c>
      <c r="BE4" s="4" t="s">
        <v>291</v>
      </c>
      <c r="BF4" s="12" t="s">
        <v>316</v>
      </c>
    </row>
    <row r="5" spans="1:58" ht="43.5" x14ac:dyDescent="0.35">
      <c r="A5" s="1">
        <v>45747</v>
      </c>
      <c r="B5" t="s">
        <v>56</v>
      </c>
      <c r="C5" s="8" t="s">
        <v>214</v>
      </c>
      <c r="D5" s="8" t="s">
        <v>74</v>
      </c>
      <c r="E5" s="8"/>
      <c r="F5" s="8" t="s">
        <v>76</v>
      </c>
      <c r="G5" s="8" t="s">
        <v>77</v>
      </c>
      <c r="H5" s="8" t="s">
        <v>78</v>
      </c>
      <c r="I5" s="8" t="s">
        <v>79</v>
      </c>
      <c r="J5" s="8" t="s">
        <v>80</v>
      </c>
      <c r="K5" s="8" t="s">
        <v>215</v>
      </c>
      <c r="L5" s="8" t="s">
        <v>65</v>
      </c>
      <c r="M5" s="8" t="s">
        <v>113</v>
      </c>
      <c r="N5" s="8" t="s">
        <v>80</v>
      </c>
      <c r="O5" s="8">
        <v>7.4999999999999997E-2</v>
      </c>
      <c r="P5" s="8" t="s">
        <v>66</v>
      </c>
      <c r="Q5" s="8" t="s">
        <v>216</v>
      </c>
      <c r="R5" s="8"/>
      <c r="S5" s="9"/>
      <c r="T5" s="8"/>
      <c r="U5" s="8"/>
      <c r="V5" s="8"/>
      <c r="W5" s="9">
        <v>44882</v>
      </c>
      <c r="X5" s="8">
        <v>719769.67370000004</v>
      </c>
      <c r="Y5" s="8">
        <v>7.53</v>
      </c>
      <c r="Z5" s="8">
        <v>231224.57</v>
      </c>
      <c r="AA5" s="8">
        <v>250000</v>
      </c>
      <c r="AB5" s="8">
        <v>231224.57</v>
      </c>
      <c r="AC5" s="8">
        <v>1</v>
      </c>
      <c r="AD5" s="10">
        <v>239923.22</v>
      </c>
      <c r="AE5" s="8"/>
      <c r="AF5" s="8"/>
      <c r="AG5" s="8"/>
      <c r="AH5" s="8">
        <v>6986.3</v>
      </c>
      <c r="AI5" s="8">
        <v>6704.7</v>
      </c>
      <c r="AJ5" s="11">
        <v>237929.27</v>
      </c>
      <c r="AK5" s="8"/>
      <c r="AL5" s="8">
        <v>43752641.909999996</v>
      </c>
      <c r="AM5" s="8">
        <v>44286089.740000002</v>
      </c>
      <c r="AN5" s="8">
        <v>44000000</v>
      </c>
      <c r="AO5" s="8">
        <v>5.2849999999999998E-3</v>
      </c>
      <c r="AP5" s="8">
        <v>1.8979999999999999E-3</v>
      </c>
      <c r="AQ5" s="8">
        <v>1.8029E-2</v>
      </c>
      <c r="AR5" s="8">
        <v>8.4900000000000004E-4</v>
      </c>
      <c r="AS5" s="8">
        <v>4.6999999999999999E-4</v>
      </c>
      <c r="AT5" s="8">
        <v>7.33</v>
      </c>
      <c r="AU5" s="8" t="s">
        <v>92</v>
      </c>
      <c r="AV5" s="8">
        <v>7.67</v>
      </c>
      <c r="AW5" s="8" t="s">
        <v>91</v>
      </c>
      <c r="AX5" s="8">
        <v>2.11</v>
      </c>
      <c r="AY5" s="8" t="s">
        <v>83</v>
      </c>
      <c r="AZ5" s="8">
        <v>50</v>
      </c>
      <c r="BA5" s="8" t="s">
        <v>84</v>
      </c>
      <c r="BB5" s="8" t="s">
        <v>85</v>
      </c>
      <c r="BC5" s="11">
        <v>231224.57</v>
      </c>
      <c r="BD5" s="11">
        <v>239923.22</v>
      </c>
      <c r="BE5" t="str">
        <f>IFERROR(INDEX('[1]Associated Investment Deals'!$K:$K,MATCH(pm_investmentoverview3[[#This Row],[CompanyShortName]],'[1]Associated Investment Deals'!$F:$F,0)),"")</f>
        <v/>
      </c>
      <c r="BF5" s="7" t="s">
        <v>342</v>
      </c>
    </row>
    <row r="6" spans="1:58" ht="61.5" customHeight="1" x14ac:dyDescent="0.35">
      <c r="A6" s="1">
        <v>45747</v>
      </c>
      <c r="B6" t="s">
        <v>56</v>
      </c>
      <c r="C6" s="8" t="s">
        <v>143</v>
      </c>
      <c r="D6" s="8" t="s">
        <v>74</v>
      </c>
      <c r="E6" s="8"/>
      <c r="F6" s="8" t="s">
        <v>76</v>
      </c>
      <c r="G6" s="8" t="s">
        <v>144</v>
      </c>
      <c r="H6" s="8" t="s">
        <v>78</v>
      </c>
      <c r="I6" s="8" t="s">
        <v>79</v>
      </c>
      <c r="J6" s="8" t="s">
        <v>145</v>
      </c>
      <c r="K6" s="8" t="s">
        <v>146</v>
      </c>
      <c r="L6" s="8" t="s">
        <v>65</v>
      </c>
      <c r="M6" s="8" t="s">
        <v>145</v>
      </c>
      <c r="N6" s="8" t="s">
        <v>145</v>
      </c>
      <c r="O6" s="8">
        <v>0.10150000000000001</v>
      </c>
      <c r="P6" s="8" t="s">
        <v>66</v>
      </c>
      <c r="Q6" s="8" t="s">
        <v>147</v>
      </c>
      <c r="R6" s="8" t="s">
        <v>148</v>
      </c>
      <c r="S6" s="9">
        <v>45689</v>
      </c>
      <c r="T6" s="8" t="s">
        <v>149</v>
      </c>
      <c r="U6" s="8" t="s">
        <v>150</v>
      </c>
      <c r="V6" s="8" t="s">
        <v>151</v>
      </c>
      <c r="W6" s="9">
        <v>45266</v>
      </c>
      <c r="X6" s="8">
        <v>923292.73860000004</v>
      </c>
      <c r="Y6" s="8">
        <v>13.5</v>
      </c>
      <c r="Z6" s="8">
        <v>628415.02</v>
      </c>
      <c r="AA6" s="8">
        <v>2494933.3199999998</v>
      </c>
      <c r="AB6" s="8">
        <v>628415.02</v>
      </c>
      <c r="AC6" s="8">
        <v>1</v>
      </c>
      <c r="AD6" s="10">
        <v>615528.54</v>
      </c>
      <c r="AE6" s="8"/>
      <c r="AF6" s="8"/>
      <c r="AG6" s="8"/>
      <c r="AH6" s="8">
        <v>94356.33</v>
      </c>
      <c r="AI6" s="8">
        <v>23278.79</v>
      </c>
      <c r="AJ6" s="11">
        <v>651693.81000000006</v>
      </c>
      <c r="AK6" s="8"/>
      <c r="AL6" s="8">
        <v>43752641.909999996</v>
      </c>
      <c r="AM6" s="8">
        <v>44286089.740000002</v>
      </c>
      <c r="AN6" s="8">
        <v>44000000</v>
      </c>
      <c r="AO6" s="8">
        <v>1.4363000000000001E-2</v>
      </c>
      <c r="AP6" s="8">
        <v>5.1580000000000003E-3</v>
      </c>
      <c r="AQ6" s="8">
        <v>4.3144000000000002E-2</v>
      </c>
      <c r="AR6" s="8">
        <v>5.5670999999999998E-2</v>
      </c>
      <c r="AS6" s="8">
        <v>1.2769999999999999E-3</v>
      </c>
      <c r="AT6" s="8">
        <v>5.87</v>
      </c>
      <c r="AU6" s="8" t="s">
        <v>71</v>
      </c>
      <c r="AV6" s="8">
        <v>5.87</v>
      </c>
      <c r="AW6" s="8" t="s">
        <v>71</v>
      </c>
      <c r="AX6" s="8">
        <v>2.0699999999999998</v>
      </c>
      <c r="AY6" s="8" t="s">
        <v>83</v>
      </c>
      <c r="AZ6" s="8">
        <v>35</v>
      </c>
      <c r="BA6" s="8" t="s">
        <v>121</v>
      </c>
      <c r="BB6" s="8" t="s">
        <v>152</v>
      </c>
      <c r="BC6" s="11">
        <v>628415.02</v>
      </c>
      <c r="BD6" s="11">
        <v>615528.54</v>
      </c>
      <c r="BE6" s="2" t="s">
        <v>297</v>
      </c>
      <c r="BF6" s="12" t="s">
        <v>317</v>
      </c>
    </row>
    <row r="7" spans="1:58" ht="87" x14ac:dyDescent="0.35">
      <c r="A7" s="1">
        <v>45747</v>
      </c>
      <c r="B7" t="s">
        <v>56</v>
      </c>
      <c r="C7" s="8" t="s">
        <v>195</v>
      </c>
      <c r="D7" s="8" t="s">
        <v>58</v>
      </c>
      <c r="E7" s="8" t="s">
        <v>99</v>
      </c>
      <c r="F7" s="8" t="s">
        <v>100</v>
      </c>
      <c r="G7" s="8" t="s">
        <v>196</v>
      </c>
      <c r="H7" s="8" t="s">
        <v>109</v>
      </c>
      <c r="I7" s="8" t="s">
        <v>79</v>
      </c>
      <c r="J7" s="8" t="s">
        <v>197</v>
      </c>
      <c r="K7" s="8" t="s">
        <v>198</v>
      </c>
      <c r="L7" s="8" t="s">
        <v>65</v>
      </c>
      <c r="M7" s="8" t="s">
        <v>134</v>
      </c>
      <c r="N7" s="8" t="s">
        <v>197</v>
      </c>
      <c r="O7" s="8">
        <v>6.5000000000000002E-2</v>
      </c>
      <c r="P7" s="8" t="s">
        <v>66</v>
      </c>
      <c r="Q7" s="8" t="s">
        <v>141</v>
      </c>
      <c r="R7" s="8"/>
      <c r="S7" s="9"/>
      <c r="T7" s="8"/>
      <c r="U7" s="8"/>
      <c r="V7" s="8"/>
      <c r="W7" s="9">
        <v>45103</v>
      </c>
      <c r="X7" s="8">
        <v>1232000</v>
      </c>
      <c r="Y7" s="8">
        <v>15.48</v>
      </c>
      <c r="Z7" s="8">
        <v>1232000</v>
      </c>
      <c r="AA7" s="8">
        <v>1232000</v>
      </c>
      <c r="AB7" s="8"/>
      <c r="AC7" s="8"/>
      <c r="AD7" s="10">
        <v>1232000</v>
      </c>
      <c r="AE7" s="8"/>
      <c r="AF7" s="8"/>
      <c r="AG7" s="8"/>
      <c r="AH7" s="8">
        <v>16454.79</v>
      </c>
      <c r="AI7" s="8">
        <v>16454.79</v>
      </c>
      <c r="AJ7" s="11">
        <v>1248454.79</v>
      </c>
      <c r="AK7" s="8"/>
      <c r="AL7" s="8">
        <v>43752641.909999996</v>
      </c>
      <c r="AM7" s="8">
        <v>44286089.740000002</v>
      </c>
      <c r="AN7" s="8">
        <v>44000000</v>
      </c>
      <c r="AO7" s="8">
        <v>2.8157999999999999E-2</v>
      </c>
      <c r="AP7" s="8">
        <v>1.0416E-2</v>
      </c>
      <c r="AQ7" s="8">
        <v>1.0647999999999999E-2</v>
      </c>
      <c r="AR7" s="8">
        <v>7.3940000000000004E-3</v>
      </c>
      <c r="AS7" s="8">
        <v>2.5040000000000001E-3</v>
      </c>
      <c r="AT7" s="8">
        <v>8.67</v>
      </c>
      <c r="AU7" s="8" t="s">
        <v>142</v>
      </c>
      <c r="AV7" s="8">
        <v>9.48</v>
      </c>
      <c r="AW7" s="8" t="s">
        <v>199</v>
      </c>
      <c r="AX7" s="8">
        <v>2.11</v>
      </c>
      <c r="AY7" s="8" t="s">
        <v>83</v>
      </c>
      <c r="AZ7" s="8">
        <v>35</v>
      </c>
      <c r="BA7" s="8" t="s">
        <v>121</v>
      </c>
      <c r="BB7" s="8" t="s">
        <v>126</v>
      </c>
      <c r="BC7" s="11">
        <v>1232000</v>
      </c>
      <c r="BD7" s="11">
        <v>1232000</v>
      </c>
      <c r="BE7" s="2" t="s">
        <v>290</v>
      </c>
      <c r="BF7" s="7" t="s">
        <v>354</v>
      </c>
    </row>
    <row r="8" spans="1:58" ht="87" x14ac:dyDescent="0.35">
      <c r="A8" s="1">
        <v>45747</v>
      </c>
      <c r="B8" t="s">
        <v>56</v>
      </c>
      <c r="C8" s="8" t="s">
        <v>195</v>
      </c>
      <c r="D8" s="8" t="s">
        <v>58</v>
      </c>
      <c r="E8" s="8" t="s">
        <v>99</v>
      </c>
      <c r="F8" s="8" t="s">
        <v>100</v>
      </c>
      <c r="G8" s="8" t="s">
        <v>196</v>
      </c>
      <c r="H8" s="8" t="s">
        <v>109</v>
      </c>
      <c r="I8" s="8" t="s">
        <v>79</v>
      </c>
      <c r="J8" s="8" t="s">
        <v>197</v>
      </c>
      <c r="K8" s="8" t="s">
        <v>249</v>
      </c>
      <c r="L8" s="8" t="s">
        <v>65</v>
      </c>
      <c r="M8" s="8" t="s">
        <v>134</v>
      </c>
      <c r="N8" s="8" t="s">
        <v>197</v>
      </c>
      <c r="O8" s="8">
        <v>6.1499999999999999E-2</v>
      </c>
      <c r="P8" s="8" t="s">
        <v>66</v>
      </c>
      <c r="Q8" s="8" t="s">
        <v>250</v>
      </c>
      <c r="R8" s="8"/>
      <c r="S8" s="9"/>
      <c r="T8" s="8"/>
      <c r="U8" s="8"/>
      <c r="V8" s="8"/>
      <c r="W8" s="9">
        <v>45632</v>
      </c>
      <c r="X8" s="8">
        <v>1268000</v>
      </c>
      <c r="Y8" s="8">
        <v>32.22</v>
      </c>
      <c r="Z8" s="8">
        <v>1268000</v>
      </c>
      <c r="AA8" s="8">
        <v>1268000</v>
      </c>
      <c r="AB8" s="8"/>
      <c r="AC8" s="8"/>
      <c r="AD8" s="10">
        <v>1268000</v>
      </c>
      <c r="AE8" s="8"/>
      <c r="AF8" s="8"/>
      <c r="AG8" s="8"/>
      <c r="AH8" s="8">
        <v>24569.67</v>
      </c>
      <c r="AI8" s="8">
        <v>24569.67</v>
      </c>
      <c r="AJ8" s="11">
        <v>1292569.67</v>
      </c>
      <c r="AK8" s="8"/>
      <c r="AL8" s="8">
        <v>43752641.909999996</v>
      </c>
      <c r="AM8" s="8">
        <v>44286089.740000002</v>
      </c>
      <c r="AN8" s="8">
        <v>44000000</v>
      </c>
      <c r="AO8" s="8">
        <v>2.8981E-2</v>
      </c>
      <c r="AP8" s="8">
        <v>1.0721E-2</v>
      </c>
      <c r="AQ8" s="8">
        <v>1.0959E-2</v>
      </c>
      <c r="AR8" s="8">
        <v>7.6099999999999996E-3</v>
      </c>
      <c r="AS8" s="8">
        <v>2.5769999999999999E-3</v>
      </c>
      <c r="AT8" s="8">
        <v>8.67</v>
      </c>
      <c r="AU8" s="8" t="s">
        <v>142</v>
      </c>
      <c r="AV8" s="8">
        <v>9.48</v>
      </c>
      <c r="AW8" s="8" t="s">
        <v>199</v>
      </c>
      <c r="AX8" s="8">
        <v>2.11</v>
      </c>
      <c r="AY8" s="8" t="s">
        <v>83</v>
      </c>
      <c r="AZ8" s="8">
        <v>35</v>
      </c>
      <c r="BA8" s="8" t="s">
        <v>121</v>
      </c>
      <c r="BB8" s="8" t="s">
        <v>126</v>
      </c>
      <c r="BC8" s="11">
        <v>1268000</v>
      </c>
      <c r="BD8" s="11">
        <v>1268000</v>
      </c>
      <c r="BE8" s="2" t="s">
        <v>290</v>
      </c>
      <c r="BF8" s="7" t="s">
        <v>354</v>
      </c>
    </row>
    <row r="9" spans="1:58" ht="72.5" x14ac:dyDescent="0.35">
      <c r="A9" s="1">
        <v>45747</v>
      </c>
      <c r="B9" t="s">
        <v>56</v>
      </c>
      <c r="C9" s="8" t="s">
        <v>137</v>
      </c>
      <c r="D9" s="8" t="s">
        <v>74</v>
      </c>
      <c r="E9" s="8"/>
      <c r="F9" s="8" t="s">
        <v>59</v>
      </c>
      <c r="G9" s="8" t="s">
        <v>138</v>
      </c>
      <c r="H9" s="8" t="s">
        <v>109</v>
      </c>
      <c r="I9" s="8" t="s">
        <v>62</v>
      </c>
      <c r="J9" s="8" t="s">
        <v>139</v>
      </c>
      <c r="K9" s="8" t="s">
        <v>140</v>
      </c>
      <c r="L9" s="8" t="s">
        <v>65</v>
      </c>
      <c r="M9" s="8" t="s">
        <v>139</v>
      </c>
      <c r="N9" s="8" t="s">
        <v>139</v>
      </c>
      <c r="O9" s="8">
        <v>0.1512</v>
      </c>
      <c r="P9" s="8" t="s">
        <v>66</v>
      </c>
      <c r="Q9" s="8" t="s">
        <v>141</v>
      </c>
      <c r="R9" s="8"/>
      <c r="S9" s="9"/>
      <c r="T9" s="8"/>
      <c r="U9" s="8"/>
      <c r="V9" s="8"/>
      <c r="W9" s="9">
        <v>45133</v>
      </c>
      <c r="X9" s="8">
        <v>901550.67</v>
      </c>
      <c r="Y9" s="8">
        <v>15.48</v>
      </c>
      <c r="Z9" s="8">
        <v>828945.16</v>
      </c>
      <c r="AA9" s="8">
        <v>2360536000</v>
      </c>
      <c r="AB9" s="8">
        <v>828945.16</v>
      </c>
      <c r="AC9" s="8">
        <v>1</v>
      </c>
      <c r="AD9" s="10">
        <v>901550.67</v>
      </c>
      <c r="AE9" s="8"/>
      <c r="AF9" s="8"/>
      <c r="AG9" s="8"/>
      <c r="AH9" s="8">
        <v>73338296.549999997</v>
      </c>
      <c r="AI9" s="8">
        <v>28009.82</v>
      </c>
      <c r="AJ9" s="11">
        <v>856954.98</v>
      </c>
      <c r="AK9" s="8"/>
      <c r="AL9" s="8">
        <v>43752641.909999996</v>
      </c>
      <c r="AM9" s="8">
        <v>44286089.740000002</v>
      </c>
      <c r="AN9" s="8">
        <v>44000000</v>
      </c>
      <c r="AO9" s="8">
        <v>1.8946000000000001E-2</v>
      </c>
      <c r="AP9" s="8">
        <v>8.4609999999999998E-3</v>
      </c>
      <c r="AQ9" s="8">
        <v>6.7543000000000006E-2</v>
      </c>
      <c r="AR9" s="8">
        <v>6.7543000000000006E-2</v>
      </c>
      <c r="AS9" s="8">
        <v>1.6850000000000001E-3</v>
      </c>
      <c r="AT9" s="8">
        <v>7</v>
      </c>
      <c r="AU9" s="8" t="s">
        <v>68</v>
      </c>
      <c r="AV9" s="8">
        <v>8.9700000000000006</v>
      </c>
      <c r="AW9" s="8" t="s">
        <v>142</v>
      </c>
      <c r="AX9" s="8">
        <v>2.4</v>
      </c>
      <c r="AY9" s="8" t="s">
        <v>70</v>
      </c>
      <c r="AZ9" s="8">
        <v>55</v>
      </c>
      <c r="BA9" s="8" t="s">
        <v>71</v>
      </c>
      <c r="BB9" s="8" t="s">
        <v>116</v>
      </c>
      <c r="BC9" s="11">
        <v>828945.16</v>
      </c>
      <c r="BD9" s="11">
        <v>901550.67</v>
      </c>
      <c r="BE9" t="str">
        <f>IFERROR(INDEX('[2]Associated Investment Deals'!$K:$K,MATCH(pm_investmentoverview3[[#This Row],[CompanyShortName]],'[1]Associated Investment Deals'!$F:$F,0)),"")</f>
        <v/>
      </c>
      <c r="BF9" s="7" t="s">
        <v>345</v>
      </c>
    </row>
    <row r="10" spans="1:58" ht="101" customHeight="1" x14ac:dyDescent="0.35">
      <c r="A10" s="1">
        <v>45747</v>
      </c>
      <c r="B10" t="s">
        <v>56</v>
      </c>
      <c r="C10" s="8" t="s">
        <v>229</v>
      </c>
      <c r="D10" s="8" t="s">
        <v>74</v>
      </c>
      <c r="E10" s="8"/>
      <c r="F10" s="8" t="s">
        <v>76</v>
      </c>
      <c r="G10" s="8" t="s">
        <v>230</v>
      </c>
      <c r="H10" s="8" t="s">
        <v>78</v>
      </c>
      <c r="I10" s="8" t="s">
        <v>79</v>
      </c>
      <c r="J10" s="8" t="s">
        <v>231</v>
      </c>
      <c r="K10" s="8" t="s">
        <v>232</v>
      </c>
      <c r="L10" s="8" t="s">
        <v>65</v>
      </c>
      <c r="M10" s="8" t="s">
        <v>113</v>
      </c>
      <c r="N10" s="8" t="s">
        <v>233</v>
      </c>
      <c r="O10" s="8">
        <v>5.8500000000000003E-2</v>
      </c>
      <c r="P10" s="8" t="s">
        <v>66</v>
      </c>
      <c r="Q10" s="8" t="s">
        <v>82</v>
      </c>
      <c r="R10" s="8"/>
      <c r="S10" s="9"/>
      <c r="T10" s="8"/>
      <c r="U10" s="8"/>
      <c r="V10" s="8"/>
      <c r="W10" s="9">
        <v>45744</v>
      </c>
      <c r="X10" s="8">
        <v>200000</v>
      </c>
      <c r="Y10" s="8">
        <v>23.48</v>
      </c>
      <c r="Z10" s="8">
        <v>199593.04</v>
      </c>
      <c r="AA10" s="8">
        <v>215800</v>
      </c>
      <c r="AB10" s="8">
        <v>199593.04</v>
      </c>
      <c r="AC10" s="8">
        <v>1</v>
      </c>
      <c r="AD10" s="10">
        <v>199999.99</v>
      </c>
      <c r="AE10" s="8"/>
      <c r="AF10" s="8"/>
      <c r="AG10" s="8"/>
      <c r="AH10" s="8">
        <v>103.76</v>
      </c>
      <c r="AI10" s="8">
        <v>96.16</v>
      </c>
      <c r="AJ10" s="11">
        <v>199689.2</v>
      </c>
      <c r="AK10" s="8"/>
      <c r="AL10" s="8">
        <v>43752641.909999996</v>
      </c>
      <c r="AM10" s="8">
        <v>44286089.740000002</v>
      </c>
      <c r="AN10" s="8">
        <v>44000000</v>
      </c>
      <c r="AO10" s="8">
        <v>4.5620000000000001E-3</v>
      </c>
      <c r="AP10" s="8">
        <v>1.6379999999999999E-3</v>
      </c>
      <c r="AQ10" s="8">
        <v>1.1154000000000001E-2</v>
      </c>
      <c r="AR10" s="8">
        <v>7.3300000000000004E-4</v>
      </c>
      <c r="AS10" s="8">
        <v>4.06E-4</v>
      </c>
      <c r="AT10" s="8"/>
      <c r="AU10" s="8"/>
      <c r="AV10" s="8"/>
      <c r="AW10" s="8"/>
      <c r="AX10" s="8">
        <v>2.59</v>
      </c>
      <c r="AY10" s="8" t="s">
        <v>70</v>
      </c>
      <c r="AZ10" s="8">
        <v>30</v>
      </c>
      <c r="BA10" s="8" t="s">
        <v>91</v>
      </c>
      <c r="BB10" s="8" t="s">
        <v>209</v>
      </c>
      <c r="BC10" s="11">
        <v>199593.04</v>
      </c>
      <c r="BD10" s="11">
        <v>199999.99</v>
      </c>
      <c r="BE10" s="4" t="s">
        <v>292</v>
      </c>
      <c r="BF10" s="7" t="s">
        <v>355</v>
      </c>
    </row>
    <row r="11" spans="1:58" ht="104" customHeight="1" x14ac:dyDescent="0.35">
      <c r="A11" s="1">
        <v>45747</v>
      </c>
      <c r="B11" t="s">
        <v>56</v>
      </c>
      <c r="C11" s="8" t="s">
        <v>229</v>
      </c>
      <c r="D11" s="8" t="s">
        <v>74</v>
      </c>
      <c r="E11" s="8"/>
      <c r="F11" s="8" t="s">
        <v>76</v>
      </c>
      <c r="G11" s="8" t="s">
        <v>230</v>
      </c>
      <c r="H11" s="8" t="s">
        <v>78</v>
      </c>
      <c r="I11" s="8" t="s">
        <v>79</v>
      </c>
      <c r="J11" s="8" t="s">
        <v>231</v>
      </c>
      <c r="K11" s="8" t="s">
        <v>286</v>
      </c>
      <c r="L11" s="8" t="s">
        <v>65</v>
      </c>
      <c r="M11" s="8" t="s">
        <v>113</v>
      </c>
      <c r="N11" s="8" t="s">
        <v>233</v>
      </c>
      <c r="O11" s="8">
        <v>8.3500000000000005E-2</v>
      </c>
      <c r="P11" s="8" t="s">
        <v>66</v>
      </c>
      <c r="Q11" s="8" t="s">
        <v>287</v>
      </c>
      <c r="R11" s="8"/>
      <c r="S11" s="9"/>
      <c r="T11" s="8"/>
      <c r="U11" s="8"/>
      <c r="V11" s="8"/>
      <c r="W11" s="9">
        <v>45639</v>
      </c>
      <c r="X11" s="8">
        <v>1800000</v>
      </c>
      <c r="Y11" s="8">
        <v>19.53</v>
      </c>
      <c r="Z11" s="8">
        <v>1752053.27</v>
      </c>
      <c r="AA11" s="8">
        <v>1894320</v>
      </c>
      <c r="AB11" s="8">
        <v>1752053.27</v>
      </c>
      <c r="AC11" s="8">
        <v>1</v>
      </c>
      <c r="AD11" s="10">
        <v>1800000</v>
      </c>
      <c r="AE11" s="8"/>
      <c r="AF11" s="8"/>
      <c r="AG11" s="8"/>
      <c r="AH11" s="8">
        <v>46802.68</v>
      </c>
      <c r="AI11" s="8">
        <v>44472.33</v>
      </c>
      <c r="AJ11" s="11">
        <v>1796525.6</v>
      </c>
      <c r="AK11" s="8"/>
      <c r="AL11" s="8">
        <v>43752641.909999996</v>
      </c>
      <c r="AM11" s="8">
        <v>44286089.740000002</v>
      </c>
      <c r="AN11" s="8">
        <v>44000000</v>
      </c>
      <c r="AO11" s="8">
        <v>4.0044999999999997E-2</v>
      </c>
      <c r="AP11" s="8">
        <v>1.4381E-2</v>
      </c>
      <c r="AQ11" s="8">
        <v>9.7914000000000001E-2</v>
      </c>
      <c r="AR11" s="8">
        <v>6.4359999999999999E-3</v>
      </c>
      <c r="AS11" s="8">
        <v>3.5609999999999999E-3</v>
      </c>
      <c r="AT11" s="8">
        <v>8.1300000000000008</v>
      </c>
      <c r="AU11" s="8" t="s">
        <v>69</v>
      </c>
      <c r="AV11" s="8">
        <v>8.1300000000000008</v>
      </c>
      <c r="AW11" s="8" t="s">
        <v>69</v>
      </c>
      <c r="AX11" s="8">
        <v>2.59</v>
      </c>
      <c r="AY11" s="8" t="s">
        <v>70</v>
      </c>
      <c r="AZ11" s="8">
        <v>30</v>
      </c>
      <c r="BA11" s="8" t="s">
        <v>91</v>
      </c>
      <c r="BB11" s="8" t="s">
        <v>209</v>
      </c>
      <c r="BC11" s="11">
        <v>1752053.27</v>
      </c>
      <c r="BD11" s="11">
        <v>1800000</v>
      </c>
      <c r="BE11" s="2" t="s">
        <v>292</v>
      </c>
      <c r="BF11" s="7" t="s">
        <v>355</v>
      </c>
    </row>
    <row r="12" spans="1:58" ht="33.5" customHeight="1" x14ac:dyDescent="0.35">
      <c r="A12" s="1">
        <v>45747</v>
      </c>
      <c r="B12" t="s">
        <v>56</v>
      </c>
      <c r="C12" s="8" t="s">
        <v>172</v>
      </c>
      <c r="D12" s="8" t="s">
        <v>58</v>
      </c>
      <c r="E12" s="8" t="s">
        <v>99</v>
      </c>
      <c r="F12" s="8" t="s">
        <v>59</v>
      </c>
      <c r="G12" s="8" t="s">
        <v>173</v>
      </c>
      <c r="H12" s="8" t="s">
        <v>61</v>
      </c>
      <c r="I12" s="8" t="s">
        <v>62</v>
      </c>
      <c r="J12" s="8" t="s">
        <v>174</v>
      </c>
      <c r="K12" s="8" t="s">
        <v>175</v>
      </c>
      <c r="L12" s="8" t="s">
        <v>65</v>
      </c>
      <c r="M12" s="8" t="s">
        <v>174</v>
      </c>
      <c r="N12" s="8" t="s">
        <v>174</v>
      </c>
      <c r="O12" s="8">
        <v>7.2499999999999995E-2</v>
      </c>
      <c r="P12" s="8" t="s">
        <v>66</v>
      </c>
      <c r="Q12" s="8" t="s">
        <v>82</v>
      </c>
      <c r="R12" s="8"/>
      <c r="S12" s="9"/>
      <c r="T12" s="8"/>
      <c r="U12" s="8"/>
      <c r="V12" s="8"/>
      <c r="W12" s="9">
        <v>45744</v>
      </c>
      <c r="X12" s="8">
        <v>1000000</v>
      </c>
      <c r="Y12" s="8">
        <v>29.5</v>
      </c>
      <c r="Z12" s="8">
        <v>1000000</v>
      </c>
      <c r="AA12" s="8">
        <v>655957000</v>
      </c>
      <c r="AB12" s="8"/>
      <c r="AC12" s="8"/>
      <c r="AD12" s="10">
        <v>1000000</v>
      </c>
      <c r="AE12" s="8"/>
      <c r="AF12" s="8"/>
      <c r="AG12" s="8"/>
      <c r="AH12" s="8">
        <v>390878.49</v>
      </c>
      <c r="AI12" s="8">
        <v>595.89</v>
      </c>
      <c r="AJ12" s="11">
        <v>1000595.89</v>
      </c>
      <c r="AK12" s="8"/>
      <c r="AL12" s="8">
        <v>43752641.909999996</v>
      </c>
      <c r="AM12" s="8">
        <v>44286089.740000002</v>
      </c>
      <c r="AN12" s="8">
        <v>44000000</v>
      </c>
      <c r="AO12" s="8">
        <v>2.2856000000000001E-2</v>
      </c>
      <c r="AP12" s="8">
        <v>1.0207000000000001E-2</v>
      </c>
      <c r="AQ12" s="8">
        <v>0.16783699999999999</v>
      </c>
      <c r="AR12" s="8">
        <v>5.0982E-2</v>
      </c>
      <c r="AS12" s="8">
        <v>2.032E-3</v>
      </c>
      <c r="AT12" s="8"/>
      <c r="AU12" s="8"/>
      <c r="AV12" s="8"/>
      <c r="AW12" s="8"/>
      <c r="AX12" s="8">
        <v>3.85</v>
      </c>
      <c r="AY12" s="8" t="s">
        <v>136</v>
      </c>
      <c r="AZ12" s="8">
        <v>65</v>
      </c>
      <c r="BA12" s="8" t="s">
        <v>166</v>
      </c>
      <c r="BB12" s="8" t="s">
        <v>176</v>
      </c>
      <c r="BC12" s="11">
        <v>1000000</v>
      </c>
      <c r="BD12" s="11">
        <v>1000000</v>
      </c>
      <c r="BE12" s="2" t="s">
        <v>293</v>
      </c>
      <c r="BF12" s="13" t="s">
        <v>348</v>
      </c>
    </row>
    <row r="13" spans="1:58" ht="90.5" customHeight="1" x14ac:dyDescent="0.35">
      <c r="A13" s="1">
        <v>45747</v>
      </c>
      <c r="B13" t="s">
        <v>56</v>
      </c>
      <c r="C13" s="8" t="s">
        <v>260</v>
      </c>
      <c r="D13" s="8" t="s">
        <v>58</v>
      </c>
      <c r="E13" s="8" t="s">
        <v>261</v>
      </c>
      <c r="F13" s="8" t="s">
        <v>59</v>
      </c>
      <c r="G13" s="8" t="s">
        <v>252</v>
      </c>
      <c r="H13" s="8" t="s">
        <v>109</v>
      </c>
      <c r="I13" s="8" t="s">
        <v>62</v>
      </c>
      <c r="J13" s="8" t="s">
        <v>174</v>
      </c>
      <c r="K13" s="8" t="s">
        <v>262</v>
      </c>
      <c r="L13" s="8" t="s">
        <v>65</v>
      </c>
      <c r="M13" s="8" t="s">
        <v>174</v>
      </c>
      <c r="N13" s="8" t="s">
        <v>174</v>
      </c>
      <c r="O13" s="8">
        <v>5.2499999999999998E-2</v>
      </c>
      <c r="P13" s="8" t="s">
        <v>66</v>
      </c>
      <c r="Q13" s="8" t="s">
        <v>263</v>
      </c>
      <c r="R13" s="8"/>
      <c r="S13" s="9"/>
      <c r="T13" s="8"/>
      <c r="U13" s="8"/>
      <c r="V13" s="8"/>
      <c r="W13" s="9">
        <v>45289</v>
      </c>
      <c r="X13" s="8">
        <v>1500000</v>
      </c>
      <c r="Y13" s="8">
        <v>5.51</v>
      </c>
      <c r="Z13" s="8">
        <v>1500000</v>
      </c>
      <c r="AA13" s="8">
        <v>983935500</v>
      </c>
      <c r="AB13" s="8"/>
      <c r="AC13" s="8"/>
      <c r="AD13" s="10">
        <v>1500000</v>
      </c>
      <c r="AE13" s="8"/>
      <c r="AF13" s="8"/>
      <c r="AG13" s="8"/>
      <c r="AH13" s="8">
        <v>15001646.73</v>
      </c>
      <c r="AI13" s="8">
        <v>22869.86</v>
      </c>
      <c r="AJ13" s="11">
        <v>1522869.86</v>
      </c>
      <c r="AK13" s="8"/>
      <c r="AL13" s="8">
        <v>43752641.909999996</v>
      </c>
      <c r="AM13" s="8">
        <v>44286089.740000002</v>
      </c>
      <c r="AN13" s="8">
        <v>44000000</v>
      </c>
      <c r="AO13" s="8">
        <v>3.4284000000000002E-2</v>
      </c>
      <c r="AP13" s="8">
        <v>1.5311E-2</v>
      </c>
      <c r="AQ13" s="8">
        <v>8.7617E-2</v>
      </c>
      <c r="AR13" s="8">
        <v>7.6472999999999999E-2</v>
      </c>
      <c r="AS13" s="8">
        <v>3.0479999999999999E-3</v>
      </c>
      <c r="AT13" s="8">
        <v>6.33</v>
      </c>
      <c r="AU13" s="8" t="s">
        <v>84</v>
      </c>
      <c r="AV13" s="8">
        <v>9.02</v>
      </c>
      <c r="AW13" s="8" t="s">
        <v>264</v>
      </c>
      <c r="AX13" s="8">
        <v>2.06</v>
      </c>
      <c r="AY13" s="8" t="s">
        <v>83</v>
      </c>
      <c r="AZ13" s="8">
        <v>60</v>
      </c>
      <c r="BA13" s="8" t="s">
        <v>115</v>
      </c>
      <c r="BB13" s="8" t="s">
        <v>259</v>
      </c>
      <c r="BC13" s="11">
        <v>1500000</v>
      </c>
      <c r="BD13" s="11">
        <v>1500000</v>
      </c>
      <c r="BE13" s="2" t="s">
        <v>294</v>
      </c>
      <c r="BF13" s="14" t="s">
        <v>318</v>
      </c>
    </row>
    <row r="14" spans="1:58" ht="78" customHeight="1" x14ac:dyDescent="0.35">
      <c r="A14" s="1">
        <v>45747</v>
      </c>
      <c r="B14" t="s">
        <v>56</v>
      </c>
      <c r="C14" s="8" t="s">
        <v>167</v>
      </c>
      <c r="D14" s="8" t="s">
        <v>58</v>
      </c>
      <c r="E14" s="8"/>
      <c r="F14" s="8" t="s">
        <v>100</v>
      </c>
      <c r="G14" s="8" t="s">
        <v>101</v>
      </c>
      <c r="H14" s="8" t="s">
        <v>78</v>
      </c>
      <c r="I14" s="8" t="s">
        <v>79</v>
      </c>
      <c r="J14" s="8" t="s">
        <v>102</v>
      </c>
      <c r="K14" s="8" t="s">
        <v>168</v>
      </c>
      <c r="L14" s="8" t="s">
        <v>65</v>
      </c>
      <c r="M14" s="8" t="s">
        <v>102</v>
      </c>
      <c r="N14" s="8" t="s">
        <v>102</v>
      </c>
      <c r="O14" s="8">
        <v>0.115</v>
      </c>
      <c r="P14" s="8" t="s">
        <v>66</v>
      </c>
      <c r="Q14" s="8" t="s">
        <v>169</v>
      </c>
      <c r="R14" s="8" t="s">
        <v>162</v>
      </c>
      <c r="S14" s="9">
        <v>45444</v>
      </c>
      <c r="T14" s="8" t="s">
        <v>170</v>
      </c>
      <c r="U14" s="8" t="s">
        <v>171</v>
      </c>
      <c r="V14" s="8" t="s">
        <v>151</v>
      </c>
      <c r="W14" s="9">
        <v>44662</v>
      </c>
      <c r="X14" s="8">
        <v>1500000</v>
      </c>
      <c r="Y14" s="8">
        <v>14.48</v>
      </c>
      <c r="Z14" s="8">
        <v>871904.97</v>
      </c>
      <c r="AA14" s="8">
        <v>15635000000</v>
      </c>
      <c r="AB14" s="8">
        <v>871904.97</v>
      </c>
      <c r="AC14" s="8">
        <v>1</v>
      </c>
      <c r="AD14" s="10">
        <v>884905.31</v>
      </c>
      <c r="AE14" s="8">
        <v>217976.24</v>
      </c>
      <c r="AF14" s="8">
        <v>0.25</v>
      </c>
      <c r="AG14" s="8">
        <v>3908750000</v>
      </c>
      <c r="AH14" s="8">
        <v>83743630.140000001</v>
      </c>
      <c r="AI14" s="8">
        <v>5356.16</v>
      </c>
      <c r="AJ14" s="11">
        <v>659284.89</v>
      </c>
      <c r="AK14" s="8"/>
      <c r="AL14" s="8">
        <v>43752641.909999996</v>
      </c>
      <c r="AM14" s="8">
        <v>44286089.740000002</v>
      </c>
      <c r="AN14" s="8">
        <v>44000000</v>
      </c>
      <c r="AO14" s="8">
        <v>1.9928000000000001E-2</v>
      </c>
      <c r="AP14" s="8">
        <v>7.4469999999999996E-3</v>
      </c>
      <c r="AQ14" s="8">
        <v>2.6585999999999999E-2</v>
      </c>
      <c r="AR14" s="8">
        <v>2.6585999999999999E-2</v>
      </c>
      <c r="AS14" s="8">
        <v>1.7719999999999999E-3</v>
      </c>
      <c r="AT14" s="8">
        <v>2</v>
      </c>
      <c r="AU14" s="8" t="s">
        <v>165</v>
      </c>
      <c r="AV14" s="8">
        <v>2</v>
      </c>
      <c r="AW14" s="8" t="s">
        <v>165</v>
      </c>
      <c r="AX14" s="8">
        <v>2.02</v>
      </c>
      <c r="AY14" s="8" t="s">
        <v>83</v>
      </c>
      <c r="AZ14" s="8">
        <v>40</v>
      </c>
      <c r="BA14" s="8" t="s">
        <v>92</v>
      </c>
      <c r="BB14" s="8" t="s">
        <v>106</v>
      </c>
      <c r="BC14" s="11">
        <v>871904.97</v>
      </c>
      <c r="BD14" s="11">
        <v>884905.31</v>
      </c>
      <c r="BE14" t="str">
        <f>IFERROR(INDEX('[1]Associated Investment Deals'!$K:$K,MATCH(pm_investmentoverview3[[#This Row],[CompanyShortName]],'[1]Associated Investment Deals'!$F:$F,0)),"")</f>
        <v/>
      </c>
      <c r="BF14" s="12" t="s">
        <v>319</v>
      </c>
    </row>
    <row r="15" spans="1:58" ht="100.5" customHeight="1" x14ac:dyDescent="0.35">
      <c r="A15" s="1">
        <v>45747</v>
      </c>
      <c r="B15" t="s">
        <v>56</v>
      </c>
      <c r="C15" s="8" t="s">
        <v>217</v>
      </c>
      <c r="D15" s="8" t="s">
        <v>58</v>
      </c>
      <c r="E15" s="8" t="s">
        <v>99</v>
      </c>
      <c r="F15" s="8" t="s">
        <v>59</v>
      </c>
      <c r="G15" s="8" t="s">
        <v>138</v>
      </c>
      <c r="H15" s="8" t="s">
        <v>109</v>
      </c>
      <c r="I15" s="8" t="s">
        <v>62</v>
      </c>
      <c r="J15" s="8" t="s">
        <v>139</v>
      </c>
      <c r="K15" s="8" t="s">
        <v>218</v>
      </c>
      <c r="L15" s="8" t="s">
        <v>65</v>
      </c>
      <c r="M15" s="8" t="s">
        <v>139</v>
      </c>
      <c r="N15" s="8" t="s">
        <v>139</v>
      </c>
      <c r="O15" s="8">
        <v>0.15</v>
      </c>
      <c r="P15" s="8" t="s">
        <v>66</v>
      </c>
      <c r="Q15" s="8" t="s">
        <v>147</v>
      </c>
      <c r="R15" s="8"/>
      <c r="S15" s="9"/>
      <c r="T15" s="8"/>
      <c r="U15" s="8"/>
      <c r="V15" s="8"/>
      <c r="W15" s="9">
        <v>45252</v>
      </c>
      <c r="X15" s="8">
        <v>2289649.8703000001</v>
      </c>
      <c r="Y15" s="8">
        <v>16.47</v>
      </c>
      <c r="Z15" s="8">
        <v>2183717.4700000002</v>
      </c>
      <c r="AA15" s="8">
        <v>6218437500</v>
      </c>
      <c r="AB15" s="8">
        <v>2183717.4700000002</v>
      </c>
      <c r="AC15" s="8">
        <v>1</v>
      </c>
      <c r="AD15" s="10">
        <v>2289649.87</v>
      </c>
      <c r="AE15" s="8"/>
      <c r="AF15" s="8"/>
      <c r="AG15" s="8"/>
      <c r="AH15" s="8">
        <v>347551027.39999998</v>
      </c>
      <c r="AI15" s="8">
        <v>127969.47</v>
      </c>
      <c r="AJ15" s="11">
        <v>2311686.94</v>
      </c>
      <c r="AK15" s="8"/>
      <c r="AL15" s="8">
        <v>43752641.909999996</v>
      </c>
      <c r="AM15" s="8">
        <v>44286089.740000002</v>
      </c>
      <c r="AN15" s="8">
        <v>44000000</v>
      </c>
      <c r="AO15" s="8">
        <v>4.9910999999999997E-2</v>
      </c>
      <c r="AP15" s="8">
        <v>2.2290000000000001E-2</v>
      </c>
      <c r="AQ15" s="8">
        <v>0.17793200000000001</v>
      </c>
      <c r="AR15" s="8">
        <v>0.17793200000000001</v>
      </c>
      <c r="AS15" s="8">
        <v>4.4380000000000001E-3</v>
      </c>
      <c r="AT15" s="8">
        <v>7</v>
      </c>
      <c r="AU15" s="8" t="s">
        <v>68</v>
      </c>
      <c r="AV15" s="8">
        <v>8.7799999999999994</v>
      </c>
      <c r="AW15" s="8" t="s">
        <v>142</v>
      </c>
      <c r="AX15" s="8">
        <v>2.4</v>
      </c>
      <c r="AY15" s="8" t="s">
        <v>70</v>
      </c>
      <c r="AZ15" s="8">
        <v>55</v>
      </c>
      <c r="BA15" s="8" t="s">
        <v>71</v>
      </c>
      <c r="BB15" s="8" t="s">
        <v>116</v>
      </c>
      <c r="BC15" s="11">
        <v>2183717.4700000002</v>
      </c>
      <c r="BD15" s="11">
        <v>2289649.87</v>
      </c>
      <c r="BE15" s="4" t="s">
        <v>295</v>
      </c>
      <c r="BF15" s="14" t="s">
        <v>320</v>
      </c>
    </row>
    <row r="16" spans="1:58" ht="75.5" customHeight="1" x14ac:dyDescent="0.35">
      <c r="A16" s="1">
        <v>45747</v>
      </c>
      <c r="B16" t="s">
        <v>56</v>
      </c>
      <c r="C16" s="8" t="s">
        <v>57</v>
      </c>
      <c r="D16" s="8" t="s">
        <v>58</v>
      </c>
      <c r="E16" s="8"/>
      <c r="F16" s="8" t="s">
        <v>59</v>
      </c>
      <c r="G16" s="8" t="s">
        <v>60</v>
      </c>
      <c r="H16" s="8" t="s">
        <v>61</v>
      </c>
      <c r="I16" s="8" t="s">
        <v>62</v>
      </c>
      <c r="J16" s="8" t="s">
        <v>63</v>
      </c>
      <c r="K16" s="8" t="s">
        <v>64</v>
      </c>
      <c r="L16" s="8" t="s">
        <v>65</v>
      </c>
      <c r="M16" s="8" t="s">
        <v>63</v>
      </c>
      <c r="N16" s="8" t="s">
        <v>63</v>
      </c>
      <c r="O16" s="8">
        <v>0.16</v>
      </c>
      <c r="P16" s="8" t="s">
        <v>66</v>
      </c>
      <c r="Q16" s="8" t="s">
        <v>67</v>
      </c>
      <c r="R16" s="8"/>
      <c r="S16" s="9"/>
      <c r="T16" s="8"/>
      <c r="U16" s="8"/>
      <c r="V16" s="8"/>
      <c r="W16" s="9">
        <v>44722</v>
      </c>
      <c r="X16" s="8">
        <v>2000547.1200999999</v>
      </c>
      <c r="Y16" s="8">
        <v>1.48</v>
      </c>
      <c r="Z16" s="8">
        <v>671789.18</v>
      </c>
      <c r="AA16" s="8">
        <v>2658359460</v>
      </c>
      <c r="AB16" s="8">
        <v>671789.18</v>
      </c>
      <c r="AC16" s="8">
        <v>1</v>
      </c>
      <c r="AD16" s="10">
        <v>666849.04</v>
      </c>
      <c r="AE16" s="8"/>
      <c r="AF16" s="8"/>
      <c r="AG16" s="8"/>
      <c r="AH16" s="8">
        <v>158481922.88</v>
      </c>
      <c r="AI16" s="8">
        <v>39755.160000000003</v>
      </c>
      <c r="AJ16" s="11">
        <v>711544.34</v>
      </c>
      <c r="AK16" s="8"/>
      <c r="AL16" s="8">
        <v>43752641.909999996</v>
      </c>
      <c r="AM16" s="8">
        <v>44286089.740000002</v>
      </c>
      <c r="AN16" s="8">
        <v>44000000</v>
      </c>
      <c r="AO16" s="8">
        <v>1.5354E-2</v>
      </c>
      <c r="AP16" s="8">
        <v>6.8570000000000002E-3</v>
      </c>
      <c r="AQ16" s="8">
        <v>0.13989399999999999</v>
      </c>
      <c r="AR16" s="8">
        <v>0.13989399999999999</v>
      </c>
      <c r="AS16" s="8">
        <v>1.3649999999999999E-3</v>
      </c>
      <c r="AT16" s="8">
        <v>7</v>
      </c>
      <c r="AU16" s="8" t="s">
        <v>68</v>
      </c>
      <c r="AV16" s="8">
        <v>8.25</v>
      </c>
      <c r="AW16" s="8" t="s">
        <v>69</v>
      </c>
      <c r="AX16" s="8">
        <v>2.59</v>
      </c>
      <c r="AY16" s="8" t="s">
        <v>70</v>
      </c>
      <c r="AZ16" s="8">
        <v>55</v>
      </c>
      <c r="BA16" s="8" t="s">
        <v>71</v>
      </c>
      <c r="BB16" s="8" t="s">
        <v>72</v>
      </c>
      <c r="BC16" s="11">
        <v>671789.18</v>
      </c>
      <c r="BD16" s="11">
        <v>666849.04</v>
      </c>
      <c r="BE16" t="str">
        <f>IFERROR(INDEX('[1]Associated Investment Deals'!$K:$K,MATCH(pm_investmentoverview3[[#This Row],[CompanyShortName]],'[1]Associated Investment Deals'!$F:$F,0)),"")</f>
        <v/>
      </c>
      <c r="BF16" s="12" t="s">
        <v>321</v>
      </c>
    </row>
    <row r="17" spans="1:58" ht="76.5" customHeight="1" x14ac:dyDescent="0.35">
      <c r="A17" s="1">
        <v>45747</v>
      </c>
      <c r="B17" t="s">
        <v>56</v>
      </c>
      <c r="C17" s="8" t="s">
        <v>281</v>
      </c>
      <c r="D17" s="8" t="s">
        <v>74</v>
      </c>
      <c r="E17" s="8"/>
      <c r="F17" s="8" t="s">
        <v>76</v>
      </c>
      <c r="G17" s="8" t="s">
        <v>154</v>
      </c>
      <c r="H17" s="8" t="s">
        <v>109</v>
      </c>
      <c r="I17" s="8" t="s">
        <v>62</v>
      </c>
      <c r="J17" s="8" t="s">
        <v>155</v>
      </c>
      <c r="K17" s="8" t="s">
        <v>282</v>
      </c>
      <c r="L17" s="8" t="s">
        <v>65</v>
      </c>
      <c r="M17" s="8" t="s">
        <v>155</v>
      </c>
      <c r="N17" s="8" t="s">
        <v>155</v>
      </c>
      <c r="O17" s="8">
        <v>0.13</v>
      </c>
      <c r="P17" s="8" t="s">
        <v>66</v>
      </c>
      <c r="Q17" s="8" t="s">
        <v>283</v>
      </c>
      <c r="R17" s="8" t="s">
        <v>162</v>
      </c>
      <c r="S17" s="9">
        <v>43862</v>
      </c>
      <c r="T17" s="8" t="s">
        <v>284</v>
      </c>
      <c r="U17" s="8" t="s">
        <v>285</v>
      </c>
      <c r="V17" s="8" t="s">
        <v>151</v>
      </c>
      <c r="W17" s="9">
        <v>43235</v>
      </c>
      <c r="X17" s="8">
        <v>1472235.9373000001</v>
      </c>
      <c r="Y17" s="8">
        <v>6</v>
      </c>
      <c r="Z17" s="8">
        <v>604325.56000000006</v>
      </c>
      <c r="AA17" s="8">
        <v>16676726.51</v>
      </c>
      <c r="AB17" s="8"/>
      <c r="AC17" s="8"/>
      <c r="AD17" s="10">
        <v>604325.56000000006</v>
      </c>
      <c r="AE17" s="8">
        <v>362595.34</v>
      </c>
      <c r="AF17" s="8">
        <v>0.6</v>
      </c>
      <c r="AG17" s="8">
        <v>10006035.91</v>
      </c>
      <c r="AH17" s="8">
        <v>540508.69999999995</v>
      </c>
      <c r="AI17" s="8">
        <v>18126.080000000002</v>
      </c>
      <c r="AJ17" s="11">
        <v>259856.3</v>
      </c>
      <c r="AK17" s="8"/>
      <c r="AL17" s="8">
        <v>43752641.909999996</v>
      </c>
      <c r="AM17" s="8">
        <v>44286089.740000002</v>
      </c>
      <c r="AN17" s="8">
        <v>44000000</v>
      </c>
      <c r="AO17" s="8">
        <v>1.3812E-2</v>
      </c>
      <c r="AP17" s="8">
        <v>4.96E-3</v>
      </c>
      <c r="AQ17" s="8">
        <v>9.7293000000000004E-2</v>
      </c>
      <c r="AR17" s="8">
        <v>9.7293000000000004E-2</v>
      </c>
      <c r="AS17" s="8">
        <v>1.2279999999999999E-3</v>
      </c>
      <c r="AT17" s="8">
        <v>6.46</v>
      </c>
      <c r="AU17" s="8" t="s">
        <v>97</v>
      </c>
      <c r="AV17" s="8">
        <v>6.71</v>
      </c>
      <c r="AW17" s="8" t="s">
        <v>68</v>
      </c>
      <c r="AX17" s="8">
        <v>2.4900000000000002</v>
      </c>
      <c r="AY17" s="8" t="s">
        <v>70</v>
      </c>
      <c r="AZ17" s="8">
        <v>50</v>
      </c>
      <c r="BA17" s="8" t="s">
        <v>84</v>
      </c>
      <c r="BB17" s="8" t="s">
        <v>209</v>
      </c>
      <c r="BC17" s="11">
        <v>604325.56000000006</v>
      </c>
      <c r="BD17" s="11">
        <v>604325.56000000006</v>
      </c>
      <c r="BE17" t="str">
        <f>IFERROR(INDEX('[1]Associated Investment Deals'!$K:$K,MATCH(pm_investmentoverview3[[#This Row],[CompanyShortName]],'[1]Associated Investment Deals'!$F:$F,0)),"")</f>
        <v/>
      </c>
      <c r="BF17" s="14" t="s">
        <v>344</v>
      </c>
    </row>
    <row r="18" spans="1:58" ht="72.5" x14ac:dyDescent="0.35">
      <c r="A18" s="1">
        <v>45747</v>
      </c>
      <c r="B18" t="s">
        <v>56</v>
      </c>
      <c r="C18" s="8" t="s">
        <v>180</v>
      </c>
      <c r="D18" s="8" t="s">
        <v>74</v>
      </c>
      <c r="E18" s="8"/>
      <c r="F18" s="8" t="s">
        <v>59</v>
      </c>
      <c r="G18" s="8" t="s">
        <v>181</v>
      </c>
      <c r="H18" s="8" t="s">
        <v>109</v>
      </c>
      <c r="I18" s="8" t="s">
        <v>62</v>
      </c>
      <c r="J18" s="8" t="s">
        <v>182</v>
      </c>
      <c r="K18" s="8" t="s">
        <v>183</v>
      </c>
      <c r="L18" s="8" t="s">
        <v>65</v>
      </c>
      <c r="M18" s="8" t="s">
        <v>184</v>
      </c>
      <c r="N18" s="8" t="s">
        <v>184</v>
      </c>
      <c r="O18" s="8">
        <v>0.2722</v>
      </c>
      <c r="P18" s="8" t="s">
        <v>66</v>
      </c>
      <c r="Q18" s="8" t="s">
        <v>67</v>
      </c>
      <c r="R18" s="8"/>
      <c r="S18" s="9"/>
      <c r="T18" s="8"/>
      <c r="U18" s="8"/>
      <c r="V18" s="8"/>
      <c r="W18" s="9">
        <v>44895</v>
      </c>
      <c r="X18" s="8">
        <v>538272.36199999996</v>
      </c>
      <c r="Y18" s="8">
        <v>1.48</v>
      </c>
      <c r="Z18" s="8">
        <v>104400.68</v>
      </c>
      <c r="AA18" s="8">
        <v>3174553.12</v>
      </c>
      <c r="AB18" s="8">
        <v>104400.68</v>
      </c>
      <c r="AC18" s="8">
        <v>1</v>
      </c>
      <c r="AD18" s="10">
        <v>179424.12</v>
      </c>
      <c r="AE18" s="8"/>
      <c r="AF18" s="8"/>
      <c r="AG18" s="8"/>
      <c r="AH18" s="8">
        <v>321971.01</v>
      </c>
      <c r="AI18" s="8">
        <v>18197.64</v>
      </c>
      <c r="AJ18" s="11">
        <v>122598.32</v>
      </c>
      <c r="AK18" s="8"/>
      <c r="AL18" s="8">
        <v>43752641.909999996</v>
      </c>
      <c r="AM18" s="8">
        <v>44286089.740000002</v>
      </c>
      <c r="AN18" s="8">
        <v>44000000</v>
      </c>
      <c r="AO18" s="8">
        <v>2.3860000000000001E-3</v>
      </c>
      <c r="AP18" s="8">
        <v>1.0660000000000001E-3</v>
      </c>
      <c r="AQ18" s="8">
        <v>7.0164000000000004E-2</v>
      </c>
      <c r="AR18" s="8">
        <v>7.0164000000000004E-2</v>
      </c>
      <c r="AS18" s="8">
        <v>2.12E-4</v>
      </c>
      <c r="AT18" s="8">
        <v>6.33</v>
      </c>
      <c r="AU18" s="8" t="s">
        <v>84</v>
      </c>
      <c r="AV18" s="8">
        <v>7.86</v>
      </c>
      <c r="AW18" s="8" t="s">
        <v>91</v>
      </c>
      <c r="AX18" s="8">
        <v>2.63</v>
      </c>
      <c r="AY18" s="8" t="s">
        <v>70</v>
      </c>
      <c r="AZ18" s="8">
        <v>60</v>
      </c>
      <c r="BA18" s="8" t="s">
        <v>115</v>
      </c>
      <c r="BB18" s="8" t="s">
        <v>116</v>
      </c>
      <c r="BC18" s="11">
        <v>104400.68</v>
      </c>
      <c r="BD18" s="11">
        <v>179424.12</v>
      </c>
      <c r="BE18" t="str">
        <f>IFERROR(INDEX('[1]Associated Investment Deals'!$K:$K,MATCH(pm_investmentoverview3[[#This Row],[CompanyShortName]],'[1]Associated Investment Deals'!$F:$F,0)),"")</f>
        <v/>
      </c>
      <c r="BF18" s="13" t="s">
        <v>322</v>
      </c>
    </row>
    <row r="19" spans="1:58" ht="101.5" x14ac:dyDescent="0.35">
      <c r="A19" s="1">
        <v>45747</v>
      </c>
      <c r="B19" t="s">
        <v>56</v>
      </c>
      <c r="C19" s="8" t="s">
        <v>226</v>
      </c>
      <c r="D19" s="8" t="s">
        <v>58</v>
      </c>
      <c r="E19" s="8" t="s">
        <v>99</v>
      </c>
      <c r="F19" s="8" t="s">
        <v>100</v>
      </c>
      <c r="G19" s="8" t="s">
        <v>196</v>
      </c>
      <c r="H19" s="8" t="s">
        <v>109</v>
      </c>
      <c r="I19" s="8" t="s">
        <v>79</v>
      </c>
      <c r="J19" s="8" t="s">
        <v>197</v>
      </c>
      <c r="K19" s="8" t="s">
        <v>227</v>
      </c>
      <c r="L19" s="8" t="s">
        <v>65</v>
      </c>
      <c r="M19" s="8" t="s">
        <v>134</v>
      </c>
      <c r="N19" s="8" t="s">
        <v>197</v>
      </c>
      <c r="O19" s="8">
        <v>7.0999999999999994E-2</v>
      </c>
      <c r="P19" s="8" t="s">
        <v>66</v>
      </c>
      <c r="Q19" s="8" t="s">
        <v>228</v>
      </c>
      <c r="R19" s="8"/>
      <c r="S19" s="9"/>
      <c r="T19" s="8"/>
      <c r="U19" s="8"/>
      <c r="V19" s="8"/>
      <c r="W19" s="9">
        <v>45265</v>
      </c>
      <c r="X19" s="8">
        <v>2500000</v>
      </c>
      <c r="Y19" s="8">
        <v>31.54</v>
      </c>
      <c r="Z19" s="8">
        <v>2500000</v>
      </c>
      <c r="AA19" s="8">
        <v>2500000</v>
      </c>
      <c r="AB19" s="8"/>
      <c r="AC19" s="8"/>
      <c r="AD19" s="10">
        <v>2500000</v>
      </c>
      <c r="AE19" s="8"/>
      <c r="AF19" s="8"/>
      <c r="AG19" s="8"/>
      <c r="AH19" s="8">
        <v>66136.990000000005</v>
      </c>
      <c r="AI19" s="8">
        <v>66136.990000000005</v>
      </c>
      <c r="AJ19" s="11">
        <v>2566136.9900000002</v>
      </c>
      <c r="AK19" s="8"/>
      <c r="AL19" s="8">
        <v>43752641.909999996</v>
      </c>
      <c r="AM19" s="8">
        <v>44286089.740000002</v>
      </c>
      <c r="AN19" s="8">
        <v>44000000</v>
      </c>
      <c r="AO19" s="8">
        <v>5.7139000000000002E-2</v>
      </c>
      <c r="AP19" s="8">
        <v>2.1137E-2</v>
      </c>
      <c r="AQ19" s="8">
        <v>2.1607999999999999E-2</v>
      </c>
      <c r="AR19" s="8">
        <v>1.5003000000000001E-2</v>
      </c>
      <c r="AS19" s="8">
        <v>5.0800000000000003E-3</v>
      </c>
      <c r="AT19" s="8">
        <v>7.98</v>
      </c>
      <c r="AU19" s="8" t="s">
        <v>91</v>
      </c>
      <c r="AV19" s="8">
        <v>8.23</v>
      </c>
      <c r="AW19" s="8" t="s">
        <v>69</v>
      </c>
      <c r="AX19" s="8">
        <v>2.11</v>
      </c>
      <c r="AY19" s="8" t="s">
        <v>83</v>
      </c>
      <c r="AZ19" s="8">
        <v>35</v>
      </c>
      <c r="BA19" s="8" t="s">
        <v>121</v>
      </c>
      <c r="BB19" s="8" t="s">
        <v>126</v>
      </c>
      <c r="BC19" s="11">
        <v>2500000</v>
      </c>
      <c r="BD19" s="11">
        <v>2500000</v>
      </c>
      <c r="BE19" s="2" t="s">
        <v>296</v>
      </c>
      <c r="BF19" s="14" t="s">
        <v>346</v>
      </c>
    </row>
    <row r="20" spans="1:58" ht="72.5" x14ac:dyDescent="0.35">
      <c r="A20" s="1">
        <v>45747</v>
      </c>
      <c r="B20" t="s">
        <v>56</v>
      </c>
      <c r="C20" s="8" t="s">
        <v>219</v>
      </c>
      <c r="D20" s="8" t="s">
        <v>74</v>
      </c>
      <c r="E20" s="8" t="s">
        <v>75</v>
      </c>
      <c r="F20" s="8" t="s">
        <v>76</v>
      </c>
      <c r="G20" s="8" t="s">
        <v>220</v>
      </c>
      <c r="H20" s="8" t="s">
        <v>78</v>
      </c>
      <c r="I20" s="8" t="s">
        <v>79</v>
      </c>
      <c r="J20" s="8" t="s">
        <v>221</v>
      </c>
      <c r="K20" s="8" t="s">
        <v>222</v>
      </c>
      <c r="L20" s="8" t="s">
        <v>65</v>
      </c>
      <c r="M20" s="8" t="s">
        <v>113</v>
      </c>
      <c r="N20" s="8" t="s">
        <v>113</v>
      </c>
      <c r="O20" s="8">
        <v>8.5000000000000006E-2</v>
      </c>
      <c r="P20" s="8" t="s">
        <v>66</v>
      </c>
      <c r="Q20" s="8" t="s">
        <v>147</v>
      </c>
      <c r="R20" s="8"/>
      <c r="S20" s="9"/>
      <c r="T20" s="8"/>
      <c r="U20" s="8"/>
      <c r="V20" s="8"/>
      <c r="W20" s="9">
        <v>45273</v>
      </c>
      <c r="X20" s="8">
        <v>930665.42579999997</v>
      </c>
      <c r="Y20" s="8">
        <v>13.5</v>
      </c>
      <c r="Z20" s="8">
        <v>616598.82999999996</v>
      </c>
      <c r="AA20" s="8">
        <v>666666.66</v>
      </c>
      <c r="AB20" s="8">
        <v>616598.82999999996</v>
      </c>
      <c r="AC20" s="8">
        <v>1</v>
      </c>
      <c r="AD20" s="10">
        <v>620443.6</v>
      </c>
      <c r="AE20" s="8"/>
      <c r="AF20" s="8"/>
      <c r="AG20" s="8"/>
      <c r="AH20" s="8">
        <v>21114.16</v>
      </c>
      <c r="AI20" s="8">
        <v>19650.21</v>
      </c>
      <c r="AJ20" s="11">
        <v>636249.04</v>
      </c>
      <c r="AK20" s="8"/>
      <c r="AL20" s="8">
        <v>43752641.909999996</v>
      </c>
      <c r="AM20" s="8">
        <v>44286089.740000002</v>
      </c>
      <c r="AN20" s="8">
        <v>44000000</v>
      </c>
      <c r="AO20" s="8">
        <v>1.4093E-2</v>
      </c>
      <c r="AP20" s="8">
        <v>5.0610000000000004E-3</v>
      </c>
      <c r="AQ20" s="8">
        <v>2.1027000000000001E-2</v>
      </c>
      <c r="AR20" s="8">
        <v>2.2650000000000001E-3</v>
      </c>
      <c r="AS20" s="8">
        <v>1.253E-3</v>
      </c>
      <c r="AT20" s="8">
        <v>6.33</v>
      </c>
      <c r="AU20" s="8" t="s">
        <v>84</v>
      </c>
      <c r="AV20" s="8">
        <v>6.86</v>
      </c>
      <c r="AW20" s="8" t="s">
        <v>68</v>
      </c>
      <c r="AX20" s="8">
        <v>2.54</v>
      </c>
      <c r="AY20" s="8" t="s">
        <v>70</v>
      </c>
      <c r="AZ20" s="8">
        <v>60</v>
      </c>
      <c r="BA20" s="8" t="s">
        <v>115</v>
      </c>
      <c r="BB20" s="8" t="s">
        <v>152</v>
      </c>
      <c r="BC20" s="11">
        <v>616598.82999999996</v>
      </c>
      <c r="BD20" s="11">
        <v>620443.6</v>
      </c>
      <c r="BE20" s="2" t="s">
        <v>300</v>
      </c>
      <c r="BF20" s="12" t="s">
        <v>347</v>
      </c>
    </row>
    <row r="21" spans="1:58" ht="72.5" x14ac:dyDescent="0.35">
      <c r="A21" s="1">
        <v>45747</v>
      </c>
      <c r="B21" t="s">
        <v>56</v>
      </c>
      <c r="C21" s="8" t="s">
        <v>277</v>
      </c>
      <c r="D21" s="8" t="s">
        <v>74</v>
      </c>
      <c r="E21" s="8"/>
      <c r="F21" s="8" t="s">
        <v>59</v>
      </c>
      <c r="G21" s="8" t="s">
        <v>60</v>
      </c>
      <c r="H21" s="8" t="s">
        <v>61</v>
      </c>
      <c r="I21" s="8" t="s">
        <v>62</v>
      </c>
      <c r="J21" s="8" t="s">
        <v>63</v>
      </c>
      <c r="K21" s="8" t="s">
        <v>278</v>
      </c>
      <c r="L21" s="8" t="s">
        <v>65</v>
      </c>
      <c r="M21" s="8" t="s">
        <v>63</v>
      </c>
      <c r="N21" s="8" t="s">
        <v>63</v>
      </c>
      <c r="O21" s="8">
        <v>0.16</v>
      </c>
      <c r="P21" s="8" t="s">
        <v>66</v>
      </c>
      <c r="Q21" s="8" t="s">
        <v>279</v>
      </c>
      <c r="R21" s="8"/>
      <c r="S21" s="9"/>
      <c r="T21" s="8"/>
      <c r="U21" s="8"/>
      <c r="V21" s="8"/>
      <c r="W21" s="9">
        <v>44875</v>
      </c>
      <c r="X21" s="8">
        <v>1000470.2201</v>
      </c>
      <c r="Y21" s="8">
        <v>0.49</v>
      </c>
      <c r="Z21" s="8">
        <v>477418.82</v>
      </c>
      <c r="AA21" s="8">
        <v>1889210000</v>
      </c>
      <c r="AB21" s="8">
        <v>477418.82</v>
      </c>
      <c r="AC21" s="8">
        <v>1</v>
      </c>
      <c r="AD21" s="10">
        <v>500235.11</v>
      </c>
      <c r="AE21" s="8"/>
      <c r="AF21" s="8"/>
      <c r="AG21" s="8"/>
      <c r="AH21" s="8">
        <v>138300523.84</v>
      </c>
      <c r="AI21" s="8">
        <v>36619.949999999997</v>
      </c>
      <c r="AJ21" s="11">
        <v>514038.77</v>
      </c>
      <c r="AK21" s="8"/>
      <c r="AL21" s="8">
        <v>43752641.909999996</v>
      </c>
      <c r="AM21" s="8">
        <v>44286089.740000002</v>
      </c>
      <c r="AN21" s="8">
        <v>44000000</v>
      </c>
      <c r="AO21" s="8">
        <v>1.0912E-2</v>
      </c>
      <c r="AP21" s="8">
        <v>4.8729999999999997E-3</v>
      </c>
      <c r="AQ21" s="8">
        <v>9.9418000000000006E-2</v>
      </c>
      <c r="AR21" s="8">
        <v>9.9418000000000006E-2</v>
      </c>
      <c r="AS21" s="8">
        <v>9.7000000000000005E-4</v>
      </c>
      <c r="AT21" s="8">
        <v>6.04</v>
      </c>
      <c r="AU21" s="8" t="s">
        <v>84</v>
      </c>
      <c r="AV21" s="8">
        <v>5.79</v>
      </c>
      <c r="AW21" s="8" t="s">
        <v>71</v>
      </c>
      <c r="AX21" s="8">
        <v>2.59</v>
      </c>
      <c r="AY21" s="8" t="s">
        <v>70</v>
      </c>
      <c r="AZ21" s="8">
        <v>55</v>
      </c>
      <c r="BA21" s="8" t="s">
        <v>71</v>
      </c>
      <c r="BB21" s="8" t="s">
        <v>116</v>
      </c>
      <c r="BC21" s="11">
        <v>477418.82</v>
      </c>
      <c r="BD21" s="11">
        <v>500235.11</v>
      </c>
      <c r="BF21" s="14" t="s">
        <v>323</v>
      </c>
    </row>
    <row r="22" spans="1:58" ht="72.5" x14ac:dyDescent="0.35">
      <c r="A22" s="1">
        <v>45747</v>
      </c>
      <c r="B22" t="s">
        <v>56</v>
      </c>
      <c r="C22" s="8" t="s">
        <v>277</v>
      </c>
      <c r="D22" s="8" t="s">
        <v>74</v>
      </c>
      <c r="E22" s="8"/>
      <c r="F22" s="8" t="s">
        <v>59</v>
      </c>
      <c r="G22" s="8" t="s">
        <v>60</v>
      </c>
      <c r="H22" s="8" t="s">
        <v>61</v>
      </c>
      <c r="I22" s="8" t="s">
        <v>62</v>
      </c>
      <c r="J22" s="8" t="s">
        <v>63</v>
      </c>
      <c r="K22" s="8" t="s">
        <v>280</v>
      </c>
      <c r="L22" s="8" t="s">
        <v>65</v>
      </c>
      <c r="M22" s="8" t="s">
        <v>63</v>
      </c>
      <c r="N22" s="8" t="s">
        <v>63</v>
      </c>
      <c r="O22" s="8">
        <v>0.14000000000000001</v>
      </c>
      <c r="P22" s="8" t="s">
        <v>66</v>
      </c>
      <c r="Q22" s="8" t="s">
        <v>90</v>
      </c>
      <c r="R22" s="8"/>
      <c r="S22" s="9"/>
      <c r="T22" s="8"/>
      <c r="U22" s="8"/>
      <c r="V22" s="8"/>
      <c r="W22" s="9">
        <v>45016</v>
      </c>
      <c r="X22" s="8">
        <v>460837.98</v>
      </c>
      <c r="Y22" s="8">
        <v>5.52</v>
      </c>
      <c r="Z22" s="8">
        <v>478318.46</v>
      </c>
      <c r="AA22" s="8">
        <v>1892770000</v>
      </c>
      <c r="AB22" s="8">
        <v>478318.46</v>
      </c>
      <c r="AC22" s="8">
        <v>1</v>
      </c>
      <c r="AD22" s="10">
        <v>460837.99</v>
      </c>
      <c r="AE22" s="8"/>
      <c r="AF22" s="8"/>
      <c r="AG22" s="8"/>
      <c r="AH22" s="8">
        <v>11615903.560000001</v>
      </c>
      <c r="AI22" s="8">
        <v>2828.16</v>
      </c>
      <c r="AJ22" s="11">
        <v>481146.62</v>
      </c>
      <c r="AK22" s="8"/>
      <c r="AL22" s="8">
        <v>43752641.909999996</v>
      </c>
      <c r="AM22" s="8">
        <v>44286089.740000002</v>
      </c>
      <c r="AN22" s="8">
        <v>44000000</v>
      </c>
      <c r="AO22" s="8">
        <v>1.0932000000000001E-2</v>
      </c>
      <c r="AP22" s="8">
        <v>4.8820000000000001E-3</v>
      </c>
      <c r="AQ22" s="8">
        <v>9.9606E-2</v>
      </c>
      <c r="AR22" s="8">
        <v>9.9606E-2</v>
      </c>
      <c r="AS22" s="8">
        <v>9.7199999999999999E-4</v>
      </c>
      <c r="AT22" s="8">
        <v>6.04</v>
      </c>
      <c r="AU22" s="8" t="s">
        <v>84</v>
      </c>
      <c r="AV22" s="8">
        <v>5.79</v>
      </c>
      <c r="AW22" s="8" t="s">
        <v>71</v>
      </c>
      <c r="AX22" s="8">
        <v>2.59</v>
      </c>
      <c r="AY22" s="8" t="s">
        <v>70</v>
      </c>
      <c r="AZ22" s="8">
        <v>55</v>
      </c>
      <c r="BA22" s="8" t="s">
        <v>71</v>
      </c>
      <c r="BB22" s="8" t="s">
        <v>116</v>
      </c>
      <c r="BC22" s="11">
        <v>478318.46</v>
      </c>
      <c r="BD22" s="11">
        <v>460837.99</v>
      </c>
      <c r="BF22" s="13" t="s">
        <v>323</v>
      </c>
    </row>
    <row r="23" spans="1:58" ht="101.5" x14ac:dyDescent="0.35">
      <c r="A23" s="1">
        <v>45747</v>
      </c>
      <c r="B23" t="s">
        <v>56</v>
      </c>
      <c r="C23" s="8" t="s">
        <v>212</v>
      </c>
      <c r="D23" s="8" t="s">
        <v>74</v>
      </c>
      <c r="E23" s="8"/>
      <c r="F23" s="8" t="s">
        <v>59</v>
      </c>
      <c r="G23" s="8" t="s">
        <v>108</v>
      </c>
      <c r="H23" s="8" t="s">
        <v>109</v>
      </c>
      <c r="I23" s="8" t="s">
        <v>110</v>
      </c>
      <c r="J23" s="8" t="s">
        <v>111</v>
      </c>
      <c r="K23" s="8" t="s">
        <v>213</v>
      </c>
      <c r="L23" s="8" t="s">
        <v>65</v>
      </c>
      <c r="M23" s="8" t="s">
        <v>113</v>
      </c>
      <c r="N23" s="8" t="s">
        <v>111</v>
      </c>
      <c r="O23" s="8">
        <v>9.5000000000000001E-2</v>
      </c>
      <c r="P23" s="8" t="s">
        <v>66</v>
      </c>
      <c r="Q23" s="8" t="s">
        <v>114</v>
      </c>
      <c r="R23" s="8"/>
      <c r="S23" s="9"/>
      <c r="T23" s="8"/>
      <c r="U23" s="8"/>
      <c r="V23" s="8"/>
      <c r="W23" s="9">
        <v>45673</v>
      </c>
      <c r="X23" s="8">
        <v>731707.31709999999</v>
      </c>
      <c r="Y23" s="8">
        <v>14.51</v>
      </c>
      <c r="Z23" s="8">
        <v>693673.7</v>
      </c>
      <c r="AA23" s="8">
        <v>750000</v>
      </c>
      <c r="AB23" s="8">
        <v>693673.7</v>
      </c>
      <c r="AC23" s="8">
        <v>1</v>
      </c>
      <c r="AD23" s="10">
        <v>731707.32</v>
      </c>
      <c r="AE23" s="8"/>
      <c r="AF23" s="8"/>
      <c r="AG23" s="8"/>
      <c r="AH23" s="8">
        <v>14445.21</v>
      </c>
      <c r="AI23" s="8">
        <v>14092.88</v>
      </c>
      <c r="AJ23" s="11">
        <v>707766.58</v>
      </c>
      <c r="AK23" s="8"/>
      <c r="AL23" s="8">
        <v>43752641.909999996</v>
      </c>
      <c r="AM23" s="8">
        <v>44286089.740000002</v>
      </c>
      <c r="AN23" s="8">
        <v>44000000</v>
      </c>
      <c r="AO23" s="8">
        <v>1.5854E-2</v>
      </c>
      <c r="AP23" s="8">
        <v>7.0809999999999996E-3</v>
      </c>
      <c r="AQ23" s="8">
        <v>0.14954799999999999</v>
      </c>
      <c r="AR23" s="8">
        <v>2.5479999999999999E-3</v>
      </c>
      <c r="AS23" s="8">
        <v>1.41E-3</v>
      </c>
      <c r="AT23" s="8">
        <v>6.33</v>
      </c>
      <c r="AU23" s="8" t="s">
        <v>84</v>
      </c>
      <c r="AV23" s="8">
        <v>7.21</v>
      </c>
      <c r="AW23" s="8" t="s">
        <v>92</v>
      </c>
      <c r="AX23" s="8">
        <v>2.82</v>
      </c>
      <c r="AY23" s="8" t="s">
        <v>70</v>
      </c>
      <c r="AZ23" s="8">
        <v>60</v>
      </c>
      <c r="BA23" s="8" t="s">
        <v>115</v>
      </c>
      <c r="BB23" s="8" t="s">
        <v>116</v>
      </c>
      <c r="BC23" s="11">
        <v>693673.7</v>
      </c>
      <c r="BD23" s="11">
        <v>731707.32</v>
      </c>
      <c r="BE23" t="s">
        <v>298</v>
      </c>
      <c r="BF23" s="14" t="s">
        <v>324</v>
      </c>
    </row>
    <row r="24" spans="1:58" ht="101.5" x14ac:dyDescent="0.35">
      <c r="A24" s="1">
        <v>45747</v>
      </c>
      <c r="B24" t="s">
        <v>56</v>
      </c>
      <c r="C24" s="8" t="s">
        <v>86</v>
      </c>
      <c r="D24" s="8" t="s">
        <v>74</v>
      </c>
      <c r="E24" s="8"/>
      <c r="F24" s="8" t="s">
        <v>76</v>
      </c>
      <c r="G24" s="8" t="s">
        <v>87</v>
      </c>
      <c r="H24" s="8" t="s">
        <v>78</v>
      </c>
      <c r="I24" s="8" t="s">
        <v>79</v>
      </c>
      <c r="J24" s="8" t="s">
        <v>88</v>
      </c>
      <c r="K24" s="8" t="s">
        <v>89</v>
      </c>
      <c r="L24" s="8" t="s">
        <v>65</v>
      </c>
      <c r="M24" s="8" t="s">
        <v>88</v>
      </c>
      <c r="N24" s="8" t="s">
        <v>88</v>
      </c>
      <c r="O24" s="8">
        <v>0.17199999999999999</v>
      </c>
      <c r="P24" s="8" t="s">
        <v>66</v>
      </c>
      <c r="Q24" s="8" t="s">
        <v>90</v>
      </c>
      <c r="R24" s="8"/>
      <c r="S24" s="9"/>
      <c r="T24" s="8"/>
      <c r="U24" s="8"/>
      <c r="V24" s="8"/>
      <c r="W24" s="9">
        <v>45198</v>
      </c>
      <c r="X24" s="8">
        <v>950570.34</v>
      </c>
      <c r="Y24" s="8">
        <v>5.52</v>
      </c>
      <c r="Z24" s="8">
        <v>451928.87</v>
      </c>
      <c r="AA24" s="8">
        <v>2047875000</v>
      </c>
      <c r="AB24" s="8">
        <v>451928.87</v>
      </c>
      <c r="AC24" s="8">
        <v>1</v>
      </c>
      <c r="AD24" s="10">
        <v>475285.17</v>
      </c>
      <c r="AE24" s="8"/>
      <c r="AF24" s="8"/>
      <c r="AG24" s="8"/>
      <c r="AH24" s="8">
        <v>15440416.439999999</v>
      </c>
      <c r="AI24" s="8">
        <v>3583.52</v>
      </c>
      <c r="AJ24" s="11">
        <v>455512.39</v>
      </c>
      <c r="AK24" s="8"/>
      <c r="AL24" s="8">
        <v>43752641.909999996</v>
      </c>
      <c r="AM24" s="8">
        <v>44286089.740000002</v>
      </c>
      <c r="AN24" s="8">
        <v>44000000</v>
      </c>
      <c r="AO24" s="8">
        <v>1.0329E-2</v>
      </c>
      <c r="AP24" s="8">
        <v>3.7090000000000001E-3</v>
      </c>
      <c r="AQ24" s="8">
        <v>7.3117000000000001E-2</v>
      </c>
      <c r="AR24" s="8">
        <v>9.6547999999999995E-2</v>
      </c>
      <c r="AS24" s="8">
        <v>9.1799999999999998E-4</v>
      </c>
      <c r="AT24" s="8">
        <v>8.2200000000000006</v>
      </c>
      <c r="AU24" s="8" t="s">
        <v>69</v>
      </c>
      <c r="AV24" s="8">
        <v>7.97</v>
      </c>
      <c r="AW24" s="8" t="s">
        <v>91</v>
      </c>
      <c r="AX24" s="8">
        <v>2.39</v>
      </c>
      <c r="AY24" s="8" t="s">
        <v>70</v>
      </c>
      <c r="AZ24" s="8">
        <v>40</v>
      </c>
      <c r="BA24" s="8" t="s">
        <v>92</v>
      </c>
      <c r="BB24" s="8" t="s">
        <v>85</v>
      </c>
      <c r="BC24" s="11">
        <v>451928.87</v>
      </c>
      <c r="BD24" s="11">
        <v>475285.17</v>
      </c>
      <c r="BE24" t="s">
        <v>299</v>
      </c>
      <c r="BF24" s="14" t="s">
        <v>325</v>
      </c>
    </row>
    <row r="25" spans="1:58" ht="130.5" x14ac:dyDescent="0.35">
      <c r="A25" s="1">
        <v>45747</v>
      </c>
      <c r="B25" t="s">
        <v>56</v>
      </c>
      <c r="C25" s="8" t="s">
        <v>127</v>
      </c>
      <c r="D25" s="8" t="s">
        <v>74</v>
      </c>
      <c r="E25" s="8" t="s">
        <v>99</v>
      </c>
      <c r="F25" s="8" t="s">
        <v>76</v>
      </c>
      <c r="G25" s="8" t="s">
        <v>77</v>
      </c>
      <c r="H25" s="8" t="s">
        <v>78</v>
      </c>
      <c r="I25" s="8" t="s">
        <v>79</v>
      </c>
      <c r="J25" s="8" t="s">
        <v>80</v>
      </c>
      <c r="K25" s="8" t="s">
        <v>128</v>
      </c>
      <c r="L25" s="8" t="s">
        <v>65</v>
      </c>
      <c r="M25" s="8" t="s">
        <v>113</v>
      </c>
      <c r="N25" s="8" t="s">
        <v>80</v>
      </c>
      <c r="O25" s="8">
        <v>5.5E-2</v>
      </c>
      <c r="P25" s="8" t="s">
        <v>66</v>
      </c>
      <c r="Q25" s="8" t="s">
        <v>129</v>
      </c>
      <c r="R25" s="8"/>
      <c r="S25" s="9"/>
      <c r="T25" s="8"/>
      <c r="U25" s="8"/>
      <c r="V25" s="8"/>
      <c r="W25" s="9">
        <v>44700</v>
      </c>
      <c r="X25" s="8">
        <v>1427529.4532999999</v>
      </c>
      <c r="Y25" s="8">
        <v>7.17</v>
      </c>
      <c r="Z25" s="8">
        <v>1387347.39</v>
      </c>
      <c r="AA25" s="8">
        <v>1500000</v>
      </c>
      <c r="AB25" s="8"/>
      <c r="AC25" s="8"/>
      <c r="AD25" s="10">
        <v>1387347.39</v>
      </c>
      <c r="AE25" s="8"/>
      <c r="AF25" s="8"/>
      <c r="AG25" s="8"/>
      <c r="AH25" s="8">
        <v>23958.9</v>
      </c>
      <c r="AI25" s="8">
        <v>22801.360000000001</v>
      </c>
      <c r="AJ25" s="11">
        <v>1410148.75</v>
      </c>
      <c r="AK25" s="8"/>
      <c r="AL25" s="8">
        <v>43752641.909999996</v>
      </c>
      <c r="AM25" s="8">
        <v>44286089.740000002</v>
      </c>
      <c r="AN25" s="8">
        <v>44000000</v>
      </c>
      <c r="AO25" s="8">
        <v>3.1709000000000001E-2</v>
      </c>
      <c r="AP25" s="8">
        <v>1.1388000000000001E-2</v>
      </c>
      <c r="AQ25" s="8">
        <v>0.108172</v>
      </c>
      <c r="AR25" s="8">
        <v>5.0959999999999998E-3</v>
      </c>
      <c r="AS25" s="8">
        <v>2.8189999999999999E-3</v>
      </c>
      <c r="AT25" s="8">
        <v>7.33</v>
      </c>
      <c r="AU25" s="8" t="s">
        <v>92</v>
      </c>
      <c r="AV25" s="8">
        <v>8.1300000000000008</v>
      </c>
      <c r="AW25" s="8" t="s">
        <v>69</v>
      </c>
      <c r="AX25" s="8">
        <v>2.11</v>
      </c>
      <c r="AY25" s="8" t="s">
        <v>83</v>
      </c>
      <c r="AZ25" s="8">
        <v>50</v>
      </c>
      <c r="BA25" s="8" t="s">
        <v>84</v>
      </c>
      <c r="BB25" s="8" t="s">
        <v>85</v>
      </c>
      <c r="BC25" s="11">
        <v>1387347.39</v>
      </c>
      <c r="BD25" s="11">
        <v>1387347.39</v>
      </c>
      <c r="BE25" t="str">
        <f>IFERROR(INDEX('[1]Associated Investment Deals'!$K:$K,MATCH(pm_investmentoverview3[[#This Row],[CompanyShortName]],'[1]Associated Investment Deals'!$F:$F,0)),"")</f>
        <v/>
      </c>
      <c r="BF25" s="15" t="s">
        <v>326</v>
      </c>
    </row>
    <row r="26" spans="1:58" ht="130.5" x14ac:dyDescent="0.35">
      <c r="A26" s="1">
        <v>45747</v>
      </c>
      <c r="B26" t="s">
        <v>56</v>
      </c>
      <c r="C26" s="8" t="s">
        <v>207</v>
      </c>
      <c r="D26" s="8" t="s">
        <v>74</v>
      </c>
      <c r="E26" s="8"/>
      <c r="F26" s="8" t="s">
        <v>76</v>
      </c>
      <c r="G26" s="8" t="s">
        <v>118</v>
      </c>
      <c r="H26" s="8" t="s">
        <v>109</v>
      </c>
      <c r="I26" s="8" t="s">
        <v>62</v>
      </c>
      <c r="J26" s="8" t="s">
        <v>119</v>
      </c>
      <c r="K26" s="8" t="s">
        <v>208</v>
      </c>
      <c r="L26" s="8" t="s">
        <v>65</v>
      </c>
      <c r="M26" s="8" t="s">
        <v>113</v>
      </c>
      <c r="N26" s="8" t="s">
        <v>119</v>
      </c>
      <c r="O26" s="8">
        <v>8.5000000000000006E-2</v>
      </c>
      <c r="P26" s="8" t="s">
        <v>66</v>
      </c>
      <c r="Q26" s="8" t="s">
        <v>82</v>
      </c>
      <c r="R26" s="8"/>
      <c r="S26" s="9"/>
      <c r="T26" s="8"/>
      <c r="U26" s="8"/>
      <c r="V26" s="8"/>
      <c r="W26" s="9">
        <v>45741</v>
      </c>
      <c r="X26" s="8">
        <v>926268.98849999998</v>
      </c>
      <c r="Y26" s="8">
        <v>23.49</v>
      </c>
      <c r="Z26" s="8">
        <v>924898.26</v>
      </c>
      <c r="AA26" s="8">
        <v>1000000</v>
      </c>
      <c r="AB26" s="8">
        <v>924898.26</v>
      </c>
      <c r="AC26" s="8">
        <v>1</v>
      </c>
      <c r="AD26" s="10">
        <v>926269</v>
      </c>
      <c r="AE26" s="8"/>
      <c r="AF26" s="8"/>
      <c r="AG26" s="8"/>
      <c r="AH26" s="8">
        <v>1397.26</v>
      </c>
      <c r="AI26" s="8">
        <v>1294.24</v>
      </c>
      <c r="AJ26" s="11">
        <v>926192.5</v>
      </c>
      <c r="AK26" s="8"/>
      <c r="AL26" s="8">
        <v>43752641.909999996</v>
      </c>
      <c r="AM26" s="8">
        <v>44286089.740000002</v>
      </c>
      <c r="AN26" s="8">
        <v>44000000</v>
      </c>
      <c r="AO26" s="8">
        <v>2.1139000000000002E-2</v>
      </c>
      <c r="AP26" s="8">
        <v>7.5919999999999998E-3</v>
      </c>
      <c r="AQ26" s="8">
        <v>5.5169999999999997E-2</v>
      </c>
      <c r="AR26" s="8">
        <v>3.3969999999999998E-3</v>
      </c>
      <c r="AS26" s="8">
        <v>1.8799999999999999E-3</v>
      </c>
      <c r="AT26" s="8"/>
      <c r="AU26" s="8"/>
      <c r="AV26" s="8"/>
      <c r="AW26" s="8"/>
      <c r="AX26" s="8">
        <v>2.61</v>
      </c>
      <c r="AY26" s="8" t="s">
        <v>70</v>
      </c>
      <c r="AZ26" s="8">
        <v>60</v>
      </c>
      <c r="BA26" s="8" t="s">
        <v>115</v>
      </c>
      <c r="BB26" s="8" t="s">
        <v>209</v>
      </c>
      <c r="BC26" s="11">
        <v>924898.26</v>
      </c>
      <c r="BD26" s="11">
        <v>926269</v>
      </c>
      <c r="BE26" t="s">
        <v>301</v>
      </c>
      <c r="BF26" s="16" t="s">
        <v>327</v>
      </c>
    </row>
    <row r="27" spans="1:58" ht="174" x14ac:dyDescent="0.35">
      <c r="A27" s="1">
        <v>45747</v>
      </c>
      <c r="B27" t="s">
        <v>56</v>
      </c>
      <c r="C27" s="8" t="s">
        <v>185</v>
      </c>
      <c r="D27" s="8" t="s">
        <v>58</v>
      </c>
      <c r="E27" s="8" t="s">
        <v>99</v>
      </c>
      <c r="F27" s="8" t="s">
        <v>59</v>
      </c>
      <c r="G27" s="8" t="s">
        <v>186</v>
      </c>
      <c r="H27" s="8" t="s">
        <v>61</v>
      </c>
      <c r="I27" s="8" t="s">
        <v>62</v>
      </c>
      <c r="J27" s="8" t="s">
        <v>187</v>
      </c>
      <c r="K27" s="8" t="s">
        <v>188</v>
      </c>
      <c r="L27" s="8" t="s">
        <v>65</v>
      </c>
      <c r="M27" s="8" t="s">
        <v>113</v>
      </c>
      <c r="N27" s="8" t="s">
        <v>113</v>
      </c>
      <c r="O27" s="8">
        <v>8.5000000000000006E-2</v>
      </c>
      <c r="P27" s="8" t="s">
        <v>66</v>
      </c>
      <c r="Q27" s="8" t="s">
        <v>189</v>
      </c>
      <c r="R27" s="8"/>
      <c r="S27" s="9"/>
      <c r="T27" s="8"/>
      <c r="U27" s="8"/>
      <c r="V27" s="8"/>
      <c r="W27" s="9">
        <v>45565</v>
      </c>
      <c r="X27" s="8">
        <v>1121579.1835</v>
      </c>
      <c r="Y27" s="8">
        <v>20.5</v>
      </c>
      <c r="Z27" s="8">
        <v>1156122.83</v>
      </c>
      <c r="AA27" s="8">
        <v>1250000</v>
      </c>
      <c r="AB27" s="8">
        <v>1156122.83</v>
      </c>
      <c r="AC27" s="8">
        <v>1</v>
      </c>
      <c r="AD27" s="10">
        <v>1121579.19</v>
      </c>
      <c r="AE27" s="8"/>
      <c r="AF27" s="8"/>
      <c r="AG27" s="8"/>
      <c r="AH27" s="8">
        <v>4657.53</v>
      </c>
      <c r="AI27" s="8">
        <v>4179.03</v>
      </c>
      <c r="AJ27" s="11">
        <v>1160301.8600000001</v>
      </c>
      <c r="AK27" s="8"/>
      <c r="AL27" s="8">
        <v>43752641.909999996</v>
      </c>
      <c r="AM27" s="8">
        <v>44286089.740000002</v>
      </c>
      <c r="AN27" s="8">
        <v>44000000</v>
      </c>
      <c r="AO27" s="8">
        <v>2.6424E-2</v>
      </c>
      <c r="AP27" s="8">
        <v>1.1801000000000001E-2</v>
      </c>
      <c r="AQ27" s="8">
        <v>0.252994</v>
      </c>
      <c r="AR27" s="8">
        <v>4.2469999999999999E-3</v>
      </c>
      <c r="AS27" s="8">
        <v>2.349E-3</v>
      </c>
      <c r="AT27" s="8">
        <v>5.67</v>
      </c>
      <c r="AU27" s="8" t="s">
        <v>190</v>
      </c>
      <c r="AV27" s="8">
        <v>7.93</v>
      </c>
      <c r="AW27" s="8" t="s">
        <v>91</v>
      </c>
      <c r="AX27" s="8">
        <v>4.07</v>
      </c>
      <c r="AY27" s="8" t="s">
        <v>136</v>
      </c>
      <c r="AZ27" s="8">
        <v>65</v>
      </c>
      <c r="BA27" s="8" t="s">
        <v>166</v>
      </c>
      <c r="BB27" s="8" t="s">
        <v>176</v>
      </c>
      <c r="BC27" s="11">
        <v>1156122.83</v>
      </c>
      <c r="BD27" s="11">
        <v>1121579.19</v>
      </c>
      <c r="BE27" s="2" t="s">
        <v>302</v>
      </c>
      <c r="BF27" s="14" t="s">
        <v>349</v>
      </c>
    </row>
    <row r="28" spans="1:58" ht="87" x14ac:dyDescent="0.35">
      <c r="A28" s="1">
        <v>45747</v>
      </c>
      <c r="B28" t="s">
        <v>56</v>
      </c>
      <c r="C28" s="8" t="s">
        <v>234</v>
      </c>
      <c r="D28" s="8" t="s">
        <v>58</v>
      </c>
      <c r="E28" s="8" t="s">
        <v>99</v>
      </c>
      <c r="F28" s="8" t="s">
        <v>76</v>
      </c>
      <c r="G28" s="8" t="s">
        <v>235</v>
      </c>
      <c r="H28" s="8" t="s">
        <v>109</v>
      </c>
      <c r="I28" s="8" t="s">
        <v>79</v>
      </c>
      <c r="J28" s="8" t="s">
        <v>236</v>
      </c>
      <c r="K28" s="8" t="s">
        <v>237</v>
      </c>
      <c r="L28" s="8" t="s">
        <v>65</v>
      </c>
      <c r="M28" s="8" t="s">
        <v>113</v>
      </c>
      <c r="N28" s="8" t="s">
        <v>236</v>
      </c>
      <c r="O28" s="8"/>
      <c r="P28" s="8"/>
      <c r="Q28" s="8"/>
      <c r="R28" s="8" t="s">
        <v>162</v>
      </c>
      <c r="S28" s="9">
        <v>44986</v>
      </c>
      <c r="T28" s="8" t="s">
        <v>238</v>
      </c>
      <c r="U28" s="8" t="s">
        <v>239</v>
      </c>
      <c r="V28" s="8" t="s">
        <v>151</v>
      </c>
      <c r="W28" s="9"/>
      <c r="X28" s="8">
        <v>926869.96</v>
      </c>
      <c r="Y28" s="8">
        <v>2.2999999999999998</v>
      </c>
      <c r="Z28" s="8">
        <v>449676.85</v>
      </c>
      <c r="AA28" s="8">
        <v>486190.61</v>
      </c>
      <c r="AB28" s="8"/>
      <c r="AC28" s="8"/>
      <c r="AD28" s="10">
        <v>449676.85</v>
      </c>
      <c r="AE28" s="8"/>
      <c r="AF28" s="8"/>
      <c r="AG28" s="8">
        <v>194476.24</v>
      </c>
      <c r="AH28" s="8"/>
      <c r="AI28" s="8"/>
      <c r="AJ28" s="11">
        <v>449676.85</v>
      </c>
      <c r="AK28" s="8">
        <v>0.24</v>
      </c>
      <c r="AL28" s="8">
        <v>43752641.909999996</v>
      </c>
      <c r="AM28" s="8">
        <v>44286089.740000002</v>
      </c>
      <c r="AN28" s="8">
        <v>44000000</v>
      </c>
      <c r="AO28" s="8">
        <v>1.0278000000000001E-2</v>
      </c>
      <c r="AP28" s="8">
        <v>3.6909999999999998E-3</v>
      </c>
      <c r="AQ28" s="8">
        <v>9.8858000000000001E-2</v>
      </c>
      <c r="AR28" s="8">
        <v>1.652E-3</v>
      </c>
      <c r="AS28" s="8">
        <v>9.1399999999999999E-4</v>
      </c>
      <c r="AT28" s="8">
        <v>5.23</v>
      </c>
      <c r="AU28" s="8" t="s">
        <v>115</v>
      </c>
      <c r="AV28" s="8">
        <v>5.73</v>
      </c>
      <c r="AW28" s="8" t="s">
        <v>71</v>
      </c>
      <c r="AX28" s="8">
        <v>3.05</v>
      </c>
      <c r="AY28" s="8" t="s">
        <v>70</v>
      </c>
      <c r="AZ28" s="8">
        <v>65</v>
      </c>
      <c r="BA28" s="8" t="s">
        <v>166</v>
      </c>
      <c r="BB28" s="8" t="s">
        <v>240</v>
      </c>
      <c r="BC28" s="11">
        <v>449676.85</v>
      </c>
      <c r="BD28" s="11">
        <v>449676.85</v>
      </c>
      <c r="BE28" t="str">
        <f>IFERROR(INDEX('[1]Associated Investment Deals'!$K:$K,MATCH(pm_investmentoverview3[[#This Row],[CompanyShortName]],'[1]Associated Investment Deals'!$F:$F,0)),"")</f>
        <v/>
      </c>
      <c r="BF28" s="14" t="s">
        <v>356</v>
      </c>
    </row>
    <row r="29" spans="1:58" ht="103.5" customHeight="1" x14ac:dyDescent="0.35">
      <c r="A29" s="1">
        <v>45747</v>
      </c>
      <c r="B29" t="s">
        <v>56</v>
      </c>
      <c r="C29" s="8" t="s">
        <v>122</v>
      </c>
      <c r="D29" s="8" t="s">
        <v>58</v>
      </c>
      <c r="E29" s="8" t="s">
        <v>99</v>
      </c>
      <c r="F29" s="8" t="s">
        <v>100</v>
      </c>
      <c r="G29" s="8" t="s">
        <v>123</v>
      </c>
      <c r="H29" s="8" t="s">
        <v>109</v>
      </c>
      <c r="I29" s="8" t="s">
        <v>110</v>
      </c>
      <c r="J29" s="8" t="s">
        <v>113</v>
      </c>
      <c r="K29" s="8" t="s">
        <v>124</v>
      </c>
      <c r="L29" s="8" t="s">
        <v>65</v>
      </c>
      <c r="M29" s="8" t="s">
        <v>113</v>
      </c>
      <c r="N29" s="8" t="s">
        <v>113</v>
      </c>
      <c r="O29" s="8">
        <v>7.1999999999999995E-2</v>
      </c>
      <c r="P29" s="8" t="s">
        <v>66</v>
      </c>
      <c r="Q29" s="8" t="s">
        <v>125</v>
      </c>
      <c r="R29" s="8"/>
      <c r="S29" s="9"/>
      <c r="T29" s="8"/>
      <c r="U29" s="8"/>
      <c r="V29" s="8"/>
      <c r="W29" s="9">
        <v>45170</v>
      </c>
      <c r="X29" s="8">
        <v>2289377.2894000001</v>
      </c>
      <c r="Y29" s="8">
        <v>4.5</v>
      </c>
      <c r="Z29" s="8">
        <v>1156122.83</v>
      </c>
      <c r="AA29" s="8">
        <v>1250000</v>
      </c>
      <c r="AB29" s="8">
        <v>1156122.83</v>
      </c>
      <c r="AC29" s="8">
        <v>1</v>
      </c>
      <c r="AD29" s="10">
        <v>1144688.6399999999</v>
      </c>
      <c r="AE29" s="8"/>
      <c r="AF29" s="8"/>
      <c r="AG29" s="8"/>
      <c r="AH29" s="8">
        <v>10849.32</v>
      </c>
      <c r="AI29" s="8">
        <v>9935.27</v>
      </c>
      <c r="AJ29" s="11">
        <v>1166058.1000000001</v>
      </c>
      <c r="AK29" s="8"/>
      <c r="AL29" s="8">
        <v>43752641.909999996</v>
      </c>
      <c r="AM29" s="8">
        <v>44286089.740000002</v>
      </c>
      <c r="AN29" s="8">
        <v>44000000</v>
      </c>
      <c r="AO29" s="8">
        <v>2.6424E-2</v>
      </c>
      <c r="AP29" s="8">
        <v>9.8740000000000008E-3</v>
      </c>
      <c r="AQ29" s="8">
        <v>0.2</v>
      </c>
      <c r="AR29" s="8">
        <v>4.2469999999999999E-3</v>
      </c>
      <c r="AS29" s="8">
        <v>2.349E-3</v>
      </c>
      <c r="AT29" s="8">
        <v>8.33</v>
      </c>
      <c r="AU29" s="8" t="s">
        <v>69</v>
      </c>
      <c r="AV29" s="8">
        <v>8.19</v>
      </c>
      <c r="AW29" s="8" t="s">
        <v>69</v>
      </c>
      <c r="AX29" s="8">
        <v>1.91</v>
      </c>
      <c r="AY29" s="8" t="s">
        <v>83</v>
      </c>
      <c r="AZ29" s="8">
        <v>40</v>
      </c>
      <c r="BA29" s="8" t="s">
        <v>92</v>
      </c>
      <c r="BB29" s="8" t="s">
        <v>126</v>
      </c>
      <c r="BC29" s="11">
        <v>1156122.83</v>
      </c>
      <c r="BD29" s="11">
        <v>1144688.6399999999</v>
      </c>
      <c r="BE29" s="2" t="s">
        <v>303</v>
      </c>
      <c r="BF29" s="15" t="s">
        <v>328</v>
      </c>
    </row>
    <row r="30" spans="1:58" ht="116" x14ac:dyDescent="0.35">
      <c r="A30" s="1">
        <v>45747</v>
      </c>
      <c r="B30" t="s">
        <v>56</v>
      </c>
      <c r="C30" s="8" t="s">
        <v>98</v>
      </c>
      <c r="D30" s="8" t="s">
        <v>58</v>
      </c>
      <c r="E30" s="8" t="s">
        <v>99</v>
      </c>
      <c r="F30" s="8" t="s">
        <v>100</v>
      </c>
      <c r="G30" s="8" t="s">
        <v>101</v>
      </c>
      <c r="H30" s="8" t="s">
        <v>78</v>
      </c>
      <c r="I30" s="8" t="s">
        <v>79</v>
      </c>
      <c r="J30" s="8" t="s">
        <v>102</v>
      </c>
      <c r="K30" s="8" t="s">
        <v>103</v>
      </c>
      <c r="L30" s="8" t="s">
        <v>65</v>
      </c>
      <c r="M30" s="8" t="s">
        <v>102</v>
      </c>
      <c r="N30" s="8" t="s">
        <v>102</v>
      </c>
      <c r="O30" s="8">
        <v>0.12</v>
      </c>
      <c r="P30" s="8" t="s">
        <v>66</v>
      </c>
      <c r="Q30" s="8" t="s">
        <v>104</v>
      </c>
      <c r="R30" s="8"/>
      <c r="S30" s="9"/>
      <c r="T30" s="8"/>
      <c r="U30" s="8"/>
      <c r="V30" s="8"/>
      <c r="W30" s="9">
        <v>45366</v>
      </c>
      <c r="X30" s="8">
        <v>2500000</v>
      </c>
      <c r="Y30" s="8">
        <v>17.47</v>
      </c>
      <c r="Z30" s="8">
        <v>2376555.65</v>
      </c>
      <c r="AA30" s="8">
        <v>42616396000</v>
      </c>
      <c r="AB30" s="8">
        <v>2376555.65</v>
      </c>
      <c r="AC30" s="8">
        <v>1</v>
      </c>
      <c r="AD30" s="10">
        <v>2499999.9900000002</v>
      </c>
      <c r="AE30" s="8"/>
      <c r="AF30" s="8"/>
      <c r="AG30" s="8"/>
      <c r="AH30" s="8">
        <v>224173918.68000001</v>
      </c>
      <c r="AI30" s="8">
        <v>13150.68</v>
      </c>
      <c r="AJ30" s="11">
        <v>2389706.33</v>
      </c>
      <c r="AK30" s="8"/>
      <c r="AL30" s="8">
        <v>43752641.909999996</v>
      </c>
      <c r="AM30" s="8">
        <v>44286089.740000002</v>
      </c>
      <c r="AN30" s="8">
        <v>44000000</v>
      </c>
      <c r="AO30" s="8">
        <v>5.4317999999999998E-2</v>
      </c>
      <c r="AP30" s="8">
        <v>2.0296999999999999E-2</v>
      </c>
      <c r="AQ30" s="8">
        <v>7.2465000000000002E-2</v>
      </c>
      <c r="AR30" s="8">
        <v>7.2465000000000002E-2</v>
      </c>
      <c r="AS30" s="8">
        <v>4.8300000000000001E-3</v>
      </c>
      <c r="AT30" s="8">
        <v>8.33</v>
      </c>
      <c r="AU30" s="8" t="s">
        <v>69</v>
      </c>
      <c r="AV30" s="8">
        <v>8.3800000000000008</v>
      </c>
      <c r="AW30" s="8" t="s">
        <v>105</v>
      </c>
      <c r="AX30" s="8">
        <v>2.02</v>
      </c>
      <c r="AY30" s="8" t="s">
        <v>83</v>
      </c>
      <c r="AZ30" s="8">
        <v>40</v>
      </c>
      <c r="BA30" s="8" t="s">
        <v>92</v>
      </c>
      <c r="BB30" s="8" t="s">
        <v>106</v>
      </c>
      <c r="BC30" s="11">
        <v>2376555.65</v>
      </c>
      <c r="BD30" s="11">
        <v>2499999.9900000002</v>
      </c>
      <c r="BE30" s="2" t="s">
        <v>304</v>
      </c>
      <c r="BF30" s="13" t="s">
        <v>329</v>
      </c>
    </row>
    <row r="31" spans="1:58" ht="101.5" x14ac:dyDescent="0.35">
      <c r="A31" s="1">
        <v>45747</v>
      </c>
      <c r="B31" t="s">
        <v>56</v>
      </c>
      <c r="C31" s="8" t="s">
        <v>158</v>
      </c>
      <c r="D31" s="8" t="s">
        <v>74</v>
      </c>
      <c r="E31" s="8"/>
      <c r="F31" s="8" t="s">
        <v>100</v>
      </c>
      <c r="G31" s="8" t="s">
        <v>159</v>
      </c>
      <c r="H31" s="8" t="s">
        <v>109</v>
      </c>
      <c r="I31" s="8" t="s">
        <v>62</v>
      </c>
      <c r="J31" s="8" t="s">
        <v>160</v>
      </c>
      <c r="K31" s="8" t="s">
        <v>161</v>
      </c>
      <c r="L31" s="8" t="s">
        <v>65</v>
      </c>
      <c r="M31" s="8" t="s">
        <v>134</v>
      </c>
      <c r="N31" s="8" t="s">
        <v>160</v>
      </c>
      <c r="O31" s="8"/>
      <c r="P31" s="8"/>
      <c r="Q31" s="8"/>
      <c r="R31" s="8" t="s">
        <v>162</v>
      </c>
      <c r="S31" s="9">
        <v>44256</v>
      </c>
      <c r="T31" s="8" t="s">
        <v>163</v>
      </c>
      <c r="U31" s="8" t="s">
        <v>164</v>
      </c>
      <c r="V31" s="8" t="s">
        <v>151</v>
      </c>
      <c r="W31" s="9">
        <v>44225</v>
      </c>
      <c r="X31" s="8">
        <v>1500000</v>
      </c>
      <c r="Y31" s="8">
        <v>3.98</v>
      </c>
      <c r="Z31" s="8">
        <v>1271682.07</v>
      </c>
      <c r="AA31" s="8">
        <v>1271682.07</v>
      </c>
      <c r="AB31" s="8"/>
      <c r="AC31" s="8"/>
      <c r="AD31" s="10">
        <v>1271682.07</v>
      </c>
      <c r="AE31" s="8"/>
      <c r="AF31" s="8"/>
      <c r="AG31" s="8">
        <v>1017345.66</v>
      </c>
      <c r="AH31" s="8"/>
      <c r="AI31" s="8"/>
      <c r="AJ31" s="11">
        <v>1271682.07</v>
      </c>
      <c r="AK31" s="8"/>
      <c r="AL31" s="8">
        <v>43752641.909999996</v>
      </c>
      <c r="AM31" s="8">
        <v>44286089.740000002</v>
      </c>
      <c r="AN31" s="8">
        <v>44000000</v>
      </c>
      <c r="AO31" s="8">
        <v>2.9065000000000001E-2</v>
      </c>
      <c r="AP31" s="8">
        <v>1.0861000000000001E-2</v>
      </c>
      <c r="AQ31" s="8">
        <v>0.117493</v>
      </c>
      <c r="AR31" s="8">
        <v>7.6319999999999999E-3</v>
      </c>
      <c r="AS31" s="8">
        <v>2.5839999999999999E-3</v>
      </c>
      <c r="AT31" s="8">
        <v>2</v>
      </c>
      <c r="AU31" s="8" t="s">
        <v>165</v>
      </c>
      <c r="AV31" s="8">
        <v>2</v>
      </c>
      <c r="AW31" s="8" t="s">
        <v>165</v>
      </c>
      <c r="AX31" s="8">
        <v>4.1500000000000004</v>
      </c>
      <c r="AY31" s="8" t="s">
        <v>136</v>
      </c>
      <c r="AZ31" s="8">
        <v>65</v>
      </c>
      <c r="BA31" s="8" t="s">
        <v>166</v>
      </c>
      <c r="BB31" s="8" t="s">
        <v>106</v>
      </c>
      <c r="BC31" s="11">
        <v>1271682.07</v>
      </c>
      <c r="BD31" s="11">
        <v>1271682.07</v>
      </c>
      <c r="BE31" t="str">
        <f>IFERROR(INDEX('[1]Associated Investment Deals'!$K:$K,MATCH(pm_investmentoverview3[[#This Row],[CompanyShortName]],'[1]Associated Investment Deals'!$F:$F,0)),"")</f>
        <v/>
      </c>
      <c r="BF31" s="14" t="s">
        <v>330</v>
      </c>
    </row>
    <row r="32" spans="1:58" ht="74.5" customHeight="1" x14ac:dyDescent="0.35">
      <c r="A32" s="1">
        <v>45747</v>
      </c>
      <c r="B32" t="s">
        <v>56</v>
      </c>
      <c r="C32" s="8" t="s">
        <v>265</v>
      </c>
      <c r="D32" s="8" t="s">
        <v>58</v>
      </c>
      <c r="E32" s="8" t="s">
        <v>99</v>
      </c>
      <c r="F32" s="8" t="s">
        <v>100</v>
      </c>
      <c r="G32" s="8" t="s">
        <v>266</v>
      </c>
      <c r="H32" s="8" t="s">
        <v>109</v>
      </c>
      <c r="I32" s="8" t="s">
        <v>62</v>
      </c>
      <c r="J32" s="8" t="s">
        <v>267</v>
      </c>
      <c r="K32" s="8" t="s">
        <v>268</v>
      </c>
      <c r="L32" s="8" t="s">
        <v>65</v>
      </c>
      <c r="M32" s="8" t="s">
        <v>113</v>
      </c>
      <c r="N32" s="8" t="s">
        <v>113</v>
      </c>
      <c r="O32" s="8">
        <v>8.2500000000000004E-2</v>
      </c>
      <c r="P32" s="8" t="s">
        <v>66</v>
      </c>
      <c r="Q32" s="8" t="s">
        <v>141</v>
      </c>
      <c r="R32" s="8" t="s">
        <v>148</v>
      </c>
      <c r="S32" s="9">
        <v>45505</v>
      </c>
      <c r="T32" s="8" t="s">
        <v>269</v>
      </c>
      <c r="U32" s="8" t="s">
        <v>270</v>
      </c>
      <c r="V32" s="8" t="s">
        <v>151</v>
      </c>
      <c r="W32" s="9">
        <v>45138</v>
      </c>
      <c r="X32" s="8">
        <v>1794526.6936000001</v>
      </c>
      <c r="Y32" s="8">
        <v>9.48</v>
      </c>
      <c r="Z32" s="8">
        <v>1233197.69</v>
      </c>
      <c r="AA32" s="8">
        <v>1333333.3400000001</v>
      </c>
      <c r="AB32" s="8">
        <v>1233197.69</v>
      </c>
      <c r="AC32" s="8">
        <v>1</v>
      </c>
      <c r="AD32" s="10">
        <v>1196351.1299999999</v>
      </c>
      <c r="AE32" s="8"/>
      <c r="AF32" s="8"/>
      <c r="AG32" s="8"/>
      <c r="AH32" s="8">
        <v>22602.74</v>
      </c>
      <c r="AI32" s="8">
        <v>20280.61</v>
      </c>
      <c r="AJ32" s="11">
        <v>1253478.3</v>
      </c>
      <c r="AK32" s="8"/>
      <c r="AL32" s="8">
        <v>43752641.909999996</v>
      </c>
      <c r="AM32" s="8">
        <v>44286089.740000002</v>
      </c>
      <c r="AN32" s="8">
        <v>44000000</v>
      </c>
      <c r="AO32" s="8">
        <v>2.8185999999999999E-2</v>
      </c>
      <c r="AP32" s="8">
        <v>1.0532E-2</v>
      </c>
      <c r="AQ32" s="8">
        <v>9.7944000000000003E-2</v>
      </c>
      <c r="AR32" s="8">
        <v>4.5300000000000002E-3</v>
      </c>
      <c r="AS32" s="8">
        <v>2.506E-3</v>
      </c>
      <c r="AT32" s="8">
        <v>7.33</v>
      </c>
      <c r="AU32" s="8" t="s">
        <v>92</v>
      </c>
      <c r="AV32" s="8">
        <v>7.21</v>
      </c>
      <c r="AW32" s="8" t="s">
        <v>92</v>
      </c>
      <c r="AX32" s="8">
        <v>1.88</v>
      </c>
      <c r="AY32" s="8" t="s">
        <v>83</v>
      </c>
      <c r="AZ32" s="8">
        <v>50</v>
      </c>
      <c r="BA32" s="8" t="s">
        <v>84</v>
      </c>
      <c r="BB32" s="8" t="s">
        <v>271</v>
      </c>
      <c r="BC32" s="11">
        <v>1233197.69</v>
      </c>
      <c r="BD32" s="11">
        <v>1196351.1299999999</v>
      </c>
      <c r="BE32" s="2" t="s">
        <v>305</v>
      </c>
      <c r="BF32" s="12" t="s">
        <v>334</v>
      </c>
    </row>
    <row r="33" spans="1:58" ht="87" x14ac:dyDescent="0.35">
      <c r="A33" s="1">
        <v>45747</v>
      </c>
      <c r="B33" t="s">
        <v>56</v>
      </c>
      <c r="C33" s="8" t="s">
        <v>273</v>
      </c>
      <c r="D33" s="8" t="s">
        <v>74</v>
      </c>
      <c r="E33" s="8" t="s">
        <v>99</v>
      </c>
      <c r="F33" s="8" t="s">
        <v>76</v>
      </c>
      <c r="G33" s="8" t="s">
        <v>118</v>
      </c>
      <c r="H33" s="8" t="s">
        <v>109</v>
      </c>
      <c r="I33" s="8" t="s">
        <v>62</v>
      </c>
      <c r="J33" s="8" t="s">
        <v>119</v>
      </c>
      <c r="K33" s="8" t="s">
        <v>274</v>
      </c>
      <c r="L33" s="8" t="s">
        <v>65</v>
      </c>
      <c r="M33" s="8" t="s">
        <v>113</v>
      </c>
      <c r="N33" s="8" t="s">
        <v>113</v>
      </c>
      <c r="O33" s="8">
        <v>9.5000000000000001E-2</v>
      </c>
      <c r="P33" s="8" t="s">
        <v>66</v>
      </c>
      <c r="Q33" s="8" t="s">
        <v>275</v>
      </c>
      <c r="R33" s="8"/>
      <c r="S33" s="9"/>
      <c r="T33" s="8"/>
      <c r="U33" s="8"/>
      <c r="V33" s="8"/>
      <c r="W33" s="9">
        <v>45730</v>
      </c>
      <c r="X33" s="8">
        <v>1500000</v>
      </c>
      <c r="Y33" s="8">
        <v>25.53</v>
      </c>
      <c r="Z33" s="8">
        <v>1514289.68</v>
      </c>
      <c r="AA33" s="8">
        <v>1637250</v>
      </c>
      <c r="AB33" s="8">
        <v>1514289.68</v>
      </c>
      <c r="AC33" s="8">
        <v>1</v>
      </c>
      <c r="AD33" s="10">
        <v>1500000</v>
      </c>
      <c r="AE33" s="8"/>
      <c r="AF33" s="8"/>
      <c r="AG33" s="8"/>
      <c r="AH33" s="8">
        <v>7244.27</v>
      </c>
      <c r="AI33" s="8">
        <v>6636.99</v>
      </c>
      <c r="AJ33" s="11">
        <v>1520926.67</v>
      </c>
      <c r="AK33" s="8"/>
      <c r="AL33" s="8">
        <v>43752641.909999996</v>
      </c>
      <c r="AM33" s="8">
        <v>44286089.740000002</v>
      </c>
      <c r="AN33" s="8">
        <v>44000000</v>
      </c>
      <c r="AO33" s="8">
        <v>3.4610000000000002E-2</v>
      </c>
      <c r="AP33" s="8">
        <v>1.2429000000000001E-2</v>
      </c>
      <c r="AQ33" s="8">
        <v>9.0328000000000006E-2</v>
      </c>
      <c r="AR33" s="8">
        <v>5.5620000000000001E-3</v>
      </c>
      <c r="AS33" s="8">
        <v>3.0769999999999999E-3</v>
      </c>
      <c r="AT33" s="8"/>
      <c r="AU33" s="8"/>
      <c r="AV33" s="8"/>
      <c r="AW33" s="8"/>
      <c r="AX33" s="8">
        <v>2.61</v>
      </c>
      <c r="AY33" s="8" t="s">
        <v>70</v>
      </c>
      <c r="AZ33" s="8">
        <v>60</v>
      </c>
      <c r="BA33" s="8" t="s">
        <v>115</v>
      </c>
      <c r="BB33" s="8" t="s">
        <v>209</v>
      </c>
      <c r="BC33" s="11">
        <v>1514289.68</v>
      </c>
      <c r="BD33" s="11">
        <v>1500000</v>
      </c>
      <c r="BE33" t="s">
        <v>306</v>
      </c>
      <c r="BF33" s="7" t="s">
        <v>336</v>
      </c>
    </row>
    <row r="34" spans="1:58" ht="105" customHeight="1" x14ac:dyDescent="0.35">
      <c r="A34" s="1">
        <v>45747</v>
      </c>
      <c r="B34" t="s">
        <v>56</v>
      </c>
      <c r="C34" s="8" t="s">
        <v>117</v>
      </c>
      <c r="D34" s="8" t="s">
        <v>74</v>
      </c>
      <c r="E34" s="8"/>
      <c r="F34" s="8" t="s">
        <v>76</v>
      </c>
      <c r="G34" s="8" t="s">
        <v>118</v>
      </c>
      <c r="H34" s="8" t="s">
        <v>109</v>
      </c>
      <c r="I34" s="8" t="s">
        <v>62</v>
      </c>
      <c r="J34" s="8" t="s">
        <v>119</v>
      </c>
      <c r="K34" s="8" t="s">
        <v>120</v>
      </c>
      <c r="L34" s="8" t="s">
        <v>65</v>
      </c>
      <c r="M34" s="8" t="s">
        <v>113</v>
      </c>
      <c r="N34" s="8" t="s">
        <v>119</v>
      </c>
      <c r="O34" s="8">
        <v>0.09</v>
      </c>
      <c r="P34" s="8" t="s">
        <v>66</v>
      </c>
      <c r="Q34" s="8" t="s">
        <v>104</v>
      </c>
      <c r="R34" s="8"/>
      <c r="S34" s="9"/>
      <c r="T34" s="8"/>
      <c r="U34" s="8"/>
      <c r="V34" s="8"/>
      <c r="W34" s="9">
        <v>45373</v>
      </c>
      <c r="X34" s="8">
        <v>1384019.1917000001</v>
      </c>
      <c r="Y34" s="8">
        <v>17.47</v>
      </c>
      <c r="Z34" s="8">
        <v>1387347.39</v>
      </c>
      <c r="AA34" s="8">
        <v>1500000</v>
      </c>
      <c r="AB34" s="8">
        <v>1387347.39</v>
      </c>
      <c r="AC34" s="8">
        <v>1</v>
      </c>
      <c r="AD34" s="10">
        <v>1380452.78</v>
      </c>
      <c r="AE34" s="8"/>
      <c r="AF34" s="8"/>
      <c r="AG34" s="8"/>
      <c r="AH34" s="8">
        <v>5917.81</v>
      </c>
      <c r="AI34" s="8">
        <v>5460.24</v>
      </c>
      <c r="AJ34" s="11">
        <v>1392807.63</v>
      </c>
      <c r="AK34" s="8"/>
      <c r="AL34" s="8">
        <v>43752641.909999996</v>
      </c>
      <c r="AM34" s="8">
        <v>44286089.740000002</v>
      </c>
      <c r="AN34" s="8">
        <v>44000000</v>
      </c>
      <c r="AO34" s="8">
        <v>3.1709000000000001E-2</v>
      </c>
      <c r="AP34" s="8">
        <v>1.1388000000000001E-2</v>
      </c>
      <c r="AQ34" s="8">
        <v>8.2755999999999996E-2</v>
      </c>
      <c r="AR34" s="8">
        <v>5.0959999999999998E-3</v>
      </c>
      <c r="AS34" s="8">
        <v>2.8189999999999999E-3</v>
      </c>
      <c r="AT34" s="8">
        <v>6.33</v>
      </c>
      <c r="AU34" s="8" t="s">
        <v>84</v>
      </c>
      <c r="AV34" s="8">
        <v>7.64</v>
      </c>
      <c r="AW34" s="8" t="s">
        <v>121</v>
      </c>
      <c r="AX34" s="8">
        <v>2.61</v>
      </c>
      <c r="AY34" s="8" t="s">
        <v>70</v>
      </c>
      <c r="AZ34" s="8">
        <v>60</v>
      </c>
      <c r="BA34" s="8" t="s">
        <v>115</v>
      </c>
      <c r="BB34" s="8" t="s">
        <v>85</v>
      </c>
      <c r="BC34" s="11">
        <v>1387347.39</v>
      </c>
      <c r="BD34" s="11">
        <v>1380452.78</v>
      </c>
      <c r="BE34" s="2" t="s">
        <v>307</v>
      </c>
      <c r="BF34" s="12" t="s">
        <v>335</v>
      </c>
    </row>
    <row r="35" spans="1:58" ht="87" x14ac:dyDescent="0.35">
      <c r="A35" s="1">
        <v>45747</v>
      </c>
      <c r="B35" t="s">
        <v>56</v>
      </c>
      <c r="C35" s="8" t="s">
        <v>204</v>
      </c>
      <c r="D35" s="8" t="s">
        <v>74</v>
      </c>
      <c r="E35" s="8" t="s">
        <v>99</v>
      </c>
      <c r="F35" s="8" t="s">
        <v>100</v>
      </c>
      <c r="G35" s="8" t="s">
        <v>196</v>
      </c>
      <c r="H35" s="8" t="s">
        <v>109</v>
      </c>
      <c r="I35" s="8" t="s">
        <v>79</v>
      </c>
      <c r="J35" s="8" t="s">
        <v>197</v>
      </c>
      <c r="K35" s="8" t="s">
        <v>205</v>
      </c>
      <c r="L35" s="8" t="s">
        <v>65</v>
      </c>
      <c r="M35" s="8" t="s">
        <v>134</v>
      </c>
      <c r="N35" s="8" t="s">
        <v>197</v>
      </c>
      <c r="O35" s="8">
        <v>8.0500000000000002E-2</v>
      </c>
      <c r="P35" s="8" t="s">
        <v>66</v>
      </c>
      <c r="Q35" s="8" t="s">
        <v>206</v>
      </c>
      <c r="R35" s="8"/>
      <c r="S35" s="9"/>
      <c r="T35" s="8"/>
      <c r="U35" s="8"/>
      <c r="V35" s="8"/>
      <c r="W35" s="9">
        <v>45520</v>
      </c>
      <c r="X35" s="8">
        <v>2300000</v>
      </c>
      <c r="Y35" s="8">
        <v>28.54</v>
      </c>
      <c r="Z35" s="8">
        <v>2300000</v>
      </c>
      <c r="AA35" s="8">
        <v>2300000</v>
      </c>
      <c r="AB35" s="8"/>
      <c r="AC35" s="8"/>
      <c r="AD35" s="10">
        <v>2300000</v>
      </c>
      <c r="AE35" s="8"/>
      <c r="AF35" s="8"/>
      <c r="AG35" s="8"/>
      <c r="AH35" s="8">
        <v>22319.45</v>
      </c>
      <c r="AI35" s="8">
        <v>22319.45</v>
      </c>
      <c r="AJ35" s="11">
        <v>2322319.4500000002</v>
      </c>
      <c r="AK35" s="8"/>
      <c r="AL35" s="8">
        <v>43752641.909999996</v>
      </c>
      <c r="AM35" s="8">
        <v>44286089.740000002</v>
      </c>
      <c r="AN35" s="8">
        <v>44000000</v>
      </c>
      <c r="AO35" s="8">
        <v>5.2567999999999997E-2</v>
      </c>
      <c r="AP35" s="8">
        <v>1.9446000000000001E-2</v>
      </c>
      <c r="AQ35" s="8">
        <v>1.9879000000000001E-2</v>
      </c>
      <c r="AR35" s="8">
        <v>1.3802999999999999E-2</v>
      </c>
      <c r="AS35" s="8">
        <v>4.6740000000000002E-3</v>
      </c>
      <c r="AT35" s="8">
        <v>6.82</v>
      </c>
      <c r="AU35" s="8" t="s">
        <v>68</v>
      </c>
      <c r="AV35" s="8">
        <v>6.82</v>
      </c>
      <c r="AW35" s="8" t="s">
        <v>68</v>
      </c>
      <c r="AX35" s="8">
        <v>2.11</v>
      </c>
      <c r="AY35" s="8" t="s">
        <v>83</v>
      </c>
      <c r="AZ35" s="8">
        <v>35</v>
      </c>
      <c r="BA35" s="8" t="s">
        <v>121</v>
      </c>
      <c r="BB35" s="8" t="s">
        <v>126</v>
      </c>
      <c r="BC35" s="11">
        <v>2300000</v>
      </c>
      <c r="BD35" s="11">
        <v>2300000</v>
      </c>
      <c r="BE35" s="2" t="s">
        <v>309</v>
      </c>
      <c r="BF35" s="14" t="s">
        <v>331</v>
      </c>
    </row>
    <row r="36" spans="1:58" ht="75" customHeight="1" x14ac:dyDescent="0.35">
      <c r="A36" s="1">
        <v>45747</v>
      </c>
      <c r="B36" t="s">
        <v>56</v>
      </c>
      <c r="C36" s="8" t="s">
        <v>204</v>
      </c>
      <c r="D36" s="8" t="s">
        <v>74</v>
      </c>
      <c r="E36" s="8" t="s">
        <v>99</v>
      </c>
      <c r="F36" s="8" t="s">
        <v>100</v>
      </c>
      <c r="G36" s="8" t="s">
        <v>196</v>
      </c>
      <c r="H36" s="8" t="s">
        <v>109</v>
      </c>
      <c r="I36" s="8" t="s">
        <v>79</v>
      </c>
      <c r="J36" s="8" t="s">
        <v>197</v>
      </c>
      <c r="K36" s="8" t="s">
        <v>276</v>
      </c>
      <c r="L36" s="8" t="s">
        <v>65</v>
      </c>
      <c r="M36" s="8" t="s">
        <v>134</v>
      </c>
      <c r="N36" s="8" t="s">
        <v>197</v>
      </c>
      <c r="O36" s="8">
        <v>0.06</v>
      </c>
      <c r="P36" s="8" t="s">
        <v>66</v>
      </c>
      <c r="Q36" s="8" t="s">
        <v>206</v>
      </c>
      <c r="R36" s="8"/>
      <c r="S36" s="9"/>
      <c r="T36" s="8"/>
      <c r="U36" s="8"/>
      <c r="V36" s="8"/>
      <c r="W36" s="9">
        <v>45520</v>
      </c>
      <c r="X36" s="8">
        <v>200000</v>
      </c>
      <c r="Y36" s="8">
        <v>28.54</v>
      </c>
      <c r="Z36" s="8">
        <v>200000</v>
      </c>
      <c r="AA36" s="8">
        <v>200000</v>
      </c>
      <c r="AB36" s="8"/>
      <c r="AC36" s="8"/>
      <c r="AD36" s="10">
        <v>200000</v>
      </c>
      <c r="AE36" s="8"/>
      <c r="AF36" s="8"/>
      <c r="AG36" s="8"/>
      <c r="AH36" s="8">
        <v>1446.58</v>
      </c>
      <c r="AI36" s="8">
        <v>1446.58</v>
      </c>
      <c r="AJ36" s="11">
        <v>201446.58</v>
      </c>
      <c r="AK36" s="8"/>
      <c r="AL36" s="8">
        <v>43752641.909999996</v>
      </c>
      <c r="AM36" s="8">
        <v>44286089.740000002</v>
      </c>
      <c r="AN36" s="8">
        <v>44000000</v>
      </c>
      <c r="AO36" s="8">
        <v>4.5710000000000004E-3</v>
      </c>
      <c r="AP36" s="8">
        <v>1.691E-3</v>
      </c>
      <c r="AQ36" s="8">
        <v>1.7290000000000001E-3</v>
      </c>
      <c r="AR36" s="8">
        <v>1.1999999999999999E-3</v>
      </c>
      <c r="AS36" s="8">
        <v>4.06E-4</v>
      </c>
      <c r="AT36" s="8">
        <v>6.82</v>
      </c>
      <c r="AU36" s="8" t="s">
        <v>68</v>
      </c>
      <c r="AV36" s="8">
        <v>6.82</v>
      </c>
      <c r="AW36" s="8" t="s">
        <v>68</v>
      </c>
      <c r="AX36" s="8">
        <v>2.11</v>
      </c>
      <c r="AY36" s="8" t="s">
        <v>83</v>
      </c>
      <c r="AZ36" s="8">
        <v>35</v>
      </c>
      <c r="BA36" s="8" t="s">
        <v>121</v>
      </c>
      <c r="BB36" s="8" t="s">
        <v>126</v>
      </c>
      <c r="BC36" s="11">
        <v>200000</v>
      </c>
      <c r="BD36" s="11">
        <v>200000</v>
      </c>
      <c r="BE36" s="2" t="s">
        <v>309</v>
      </c>
      <c r="BF36" s="12" t="s">
        <v>332</v>
      </c>
    </row>
    <row r="37" spans="1:58" ht="90.5" customHeight="1" x14ac:dyDescent="0.35">
      <c r="A37" s="1">
        <v>45747</v>
      </c>
      <c r="B37" t="s">
        <v>56</v>
      </c>
      <c r="C37" s="8" t="s">
        <v>153</v>
      </c>
      <c r="D37" s="8" t="s">
        <v>74</v>
      </c>
      <c r="E37" s="8"/>
      <c r="F37" s="8" t="s">
        <v>76</v>
      </c>
      <c r="G37" s="8" t="s">
        <v>154</v>
      </c>
      <c r="H37" s="8" t="s">
        <v>109</v>
      </c>
      <c r="I37" s="8" t="s">
        <v>62</v>
      </c>
      <c r="J37" s="8" t="s">
        <v>155</v>
      </c>
      <c r="K37" s="8" t="s">
        <v>156</v>
      </c>
      <c r="L37" s="8" t="s">
        <v>65</v>
      </c>
      <c r="M37" s="8" t="s">
        <v>155</v>
      </c>
      <c r="N37" s="8" t="s">
        <v>155</v>
      </c>
      <c r="O37" s="8">
        <v>0.17</v>
      </c>
      <c r="P37" s="8" t="s">
        <v>66</v>
      </c>
      <c r="Q37" s="8" t="s">
        <v>157</v>
      </c>
      <c r="R37" s="8"/>
      <c r="S37" s="9"/>
      <c r="T37" s="8"/>
      <c r="U37" s="8"/>
      <c r="V37" s="8"/>
      <c r="W37" s="9">
        <v>45646</v>
      </c>
      <c r="X37" s="8">
        <v>2000000</v>
      </c>
      <c r="Y37" s="8">
        <v>26.52</v>
      </c>
      <c r="Z37" s="8">
        <v>1922951.49</v>
      </c>
      <c r="AA37" s="8">
        <v>53065000</v>
      </c>
      <c r="AB37" s="8">
        <v>1922951.49</v>
      </c>
      <c r="AC37" s="8">
        <v>1</v>
      </c>
      <c r="AD37" s="10">
        <v>2000000.01</v>
      </c>
      <c r="AE37" s="8"/>
      <c r="AF37" s="8"/>
      <c r="AG37" s="8"/>
      <c r="AH37" s="8">
        <v>2530905.69</v>
      </c>
      <c r="AI37" s="8">
        <v>95388.89</v>
      </c>
      <c r="AJ37" s="11">
        <v>2018340.38</v>
      </c>
      <c r="AK37" s="8"/>
      <c r="AL37" s="8">
        <v>43752641.909999996</v>
      </c>
      <c r="AM37" s="8">
        <v>44286089.740000002</v>
      </c>
      <c r="AN37" s="8">
        <v>44000000</v>
      </c>
      <c r="AO37" s="8">
        <v>4.3950999999999997E-2</v>
      </c>
      <c r="AP37" s="8">
        <v>1.5783999999999999E-2</v>
      </c>
      <c r="AQ37" s="8">
        <v>0.30958400000000003</v>
      </c>
      <c r="AR37" s="8">
        <v>0.30958400000000003</v>
      </c>
      <c r="AS37" s="8">
        <v>3.908E-3</v>
      </c>
      <c r="AT37" s="8">
        <v>7.33</v>
      </c>
      <c r="AU37" s="8" t="s">
        <v>92</v>
      </c>
      <c r="AV37" s="8">
        <v>8.24</v>
      </c>
      <c r="AW37" s="8" t="s">
        <v>69</v>
      </c>
      <c r="AX37" s="8">
        <v>2.4900000000000002</v>
      </c>
      <c r="AY37" s="8" t="s">
        <v>70</v>
      </c>
      <c r="AZ37" s="8">
        <v>50</v>
      </c>
      <c r="BA37" s="8" t="s">
        <v>84</v>
      </c>
      <c r="BB37" s="8" t="s">
        <v>152</v>
      </c>
      <c r="BC37" s="11">
        <v>1922951.49</v>
      </c>
      <c r="BD37" s="11">
        <v>2000000.01</v>
      </c>
      <c r="BE37" s="2" t="s">
        <v>308</v>
      </c>
      <c r="BF37" s="7" t="s">
        <v>333</v>
      </c>
    </row>
    <row r="38" spans="1:58" ht="101.5" x14ac:dyDescent="0.35">
      <c r="A38" s="1">
        <v>45747</v>
      </c>
      <c r="B38" t="s">
        <v>56</v>
      </c>
      <c r="C38" s="8" t="s">
        <v>177</v>
      </c>
      <c r="D38" s="8" t="s">
        <v>74</v>
      </c>
      <c r="E38" s="8"/>
      <c r="F38" s="8" t="s">
        <v>100</v>
      </c>
      <c r="G38" s="8" t="s">
        <v>159</v>
      </c>
      <c r="H38" s="8" t="s">
        <v>109</v>
      </c>
      <c r="I38" s="8" t="s">
        <v>62</v>
      </c>
      <c r="J38" s="8" t="s">
        <v>160</v>
      </c>
      <c r="K38" s="8" t="s">
        <v>178</v>
      </c>
      <c r="L38" s="8" t="s">
        <v>65</v>
      </c>
      <c r="M38" s="8" t="s">
        <v>160</v>
      </c>
      <c r="N38" s="8" t="s">
        <v>160</v>
      </c>
      <c r="O38" s="8">
        <v>0.16</v>
      </c>
      <c r="P38" s="8" t="s">
        <v>66</v>
      </c>
      <c r="Q38" s="8" t="s">
        <v>67</v>
      </c>
      <c r="R38" s="8" t="s">
        <v>162</v>
      </c>
      <c r="S38" s="9">
        <v>44228</v>
      </c>
      <c r="T38" s="8" t="s">
        <v>163</v>
      </c>
      <c r="U38" s="8" t="s">
        <v>179</v>
      </c>
      <c r="V38" s="8" t="s">
        <v>151</v>
      </c>
      <c r="W38" s="9">
        <v>44153</v>
      </c>
      <c r="X38" s="8">
        <v>460498.52010000002</v>
      </c>
      <c r="Y38" s="8">
        <v>1.48</v>
      </c>
      <c r="Z38" s="8">
        <v>310924.53999999998</v>
      </c>
      <c r="AA38" s="8">
        <v>706974000</v>
      </c>
      <c r="AB38" s="8">
        <v>103641.51</v>
      </c>
      <c r="AC38" s="8">
        <v>0.33</v>
      </c>
      <c r="AD38" s="10">
        <v>360782.54</v>
      </c>
      <c r="AE38" s="8">
        <v>283563.18</v>
      </c>
      <c r="AF38" s="8">
        <v>0.91</v>
      </c>
      <c r="AG38" s="8">
        <v>644760288</v>
      </c>
      <c r="AH38" s="8">
        <v>14244216.890000001</v>
      </c>
      <c r="AI38" s="8">
        <v>10639.14</v>
      </c>
      <c r="AJ38" s="11">
        <v>38000.5</v>
      </c>
      <c r="AK38" s="8"/>
      <c r="AL38" s="8">
        <v>43752641.909999996</v>
      </c>
      <c r="AM38" s="8">
        <v>44286089.740000002</v>
      </c>
      <c r="AN38" s="8">
        <v>44000000</v>
      </c>
      <c r="AO38" s="8">
        <v>7.1060000000000003E-3</v>
      </c>
      <c r="AP38" s="8">
        <v>2.6559999999999999E-3</v>
      </c>
      <c r="AQ38" s="8">
        <v>2.8726999999999999E-2</v>
      </c>
      <c r="AR38" s="8">
        <v>3.2550999999999997E-2</v>
      </c>
      <c r="AS38" s="8">
        <v>6.3199999999999997E-4</v>
      </c>
      <c r="AT38" s="8">
        <v>2</v>
      </c>
      <c r="AU38" s="8" t="s">
        <v>165</v>
      </c>
      <c r="AV38" s="8">
        <v>2</v>
      </c>
      <c r="AW38" s="8" t="s">
        <v>165</v>
      </c>
      <c r="AX38" s="8">
        <v>4.1500000000000004</v>
      </c>
      <c r="AY38" s="8" t="s">
        <v>136</v>
      </c>
      <c r="AZ38" s="8">
        <v>65</v>
      </c>
      <c r="BA38" s="8" t="s">
        <v>166</v>
      </c>
      <c r="BB38" s="8" t="s">
        <v>106</v>
      </c>
      <c r="BC38" s="11">
        <v>310924.53999999998</v>
      </c>
      <c r="BD38" s="11">
        <v>360782.54</v>
      </c>
      <c r="BE38" t="str">
        <f>IFERROR(INDEX('[1]Associated Investment Deals'!$K:$K,MATCH(pm_investmentoverview3[[#This Row],[CompanyShortName]],'[1]Associated Investment Deals'!$F:$F,0)),"")</f>
        <v/>
      </c>
      <c r="BF38" s="13" t="s">
        <v>350</v>
      </c>
    </row>
    <row r="39" spans="1:58" ht="101.5" x14ac:dyDescent="0.35">
      <c r="A39" s="1">
        <v>45747</v>
      </c>
      <c r="B39" t="s">
        <v>56</v>
      </c>
      <c r="C39" s="8" t="s">
        <v>177</v>
      </c>
      <c r="D39" s="8" t="s">
        <v>74</v>
      </c>
      <c r="E39" s="8"/>
      <c r="F39" s="8" t="s">
        <v>100</v>
      </c>
      <c r="G39" s="8" t="s">
        <v>159</v>
      </c>
      <c r="H39" s="8" t="s">
        <v>109</v>
      </c>
      <c r="I39" s="8" t="s">
        <v>62</v>
      </c>
      <c r="J39" s="8" t="s">
        <v>160</v>
      </c>
      <c r="K39" s="8" t="s">
        <v>210</v>
      </c>
      <c r="L39" s="8" t="s">
        <v>65</v>
      </c>
      <c r="M39" s="8" t="s">
        <v>160</v>
      </c>
      <c r="N39" s="8" t="s">
        <v>160</v>
      </c>
      <c r="O39" s="8"/>
      <c r="P39" s="8"/>
      <c r="Q39" s="8" t="s">
        <v>211</v>
      </c>
      <c r="R39" s="8" t="s">
        <v>162</v>
      </c>
      <c r="S39" s="9">
        <v>44228</v>
      </c>
      <c r="T39" s="8" t="s">
        <v>163</v>
      </c>
      <c r="U39" s="8" t="s">
        <v>179</v>
      </c>
      <c r="V39" s="8" t="s">
        <v>151</v>
      </c>
      <c r="W39" s="9">
        <v>43801</v>
      </c>
      <c r="X39" s="8">
        <v>1013659.3998</v>
      </c>
      <c r="Y39" s="8"/>
      <c r="Z39" s="8">
        <v>741885.1</v>
      </c>
      <c r="AA39" s="8">
        <v>1686883500</v>
      </c>
      <c r="AB39" s="8"/>
      <c r="AC39" s="8"/>
      <c r="AD39" s="10">
        <v>741885.1</v>
      </c>
      <c r="AE39" s="8">
        <v>676599.21</v>
      </c>
      <c r="AF39" s="8">
        <v>0.91</v>
      </c>
      <c r="AG39" s="8">
        <v>1538437752</v>
      </c>
      <c r="AH39" s="8"/>
      <c r="AI39" s="8"/>
      <c r="AJ39" s="11">
        <v>65285.89</v>
      </c>
      <c r="AK39" s="8"/>
      <c r="AL39" s="8">
        <v>43752641.909999996</v>
      </c>
      <c r="AM39" s="8">
        <v>44286089.740000002</v>
      </c>
      <c r="AN39" s="8">
        <v>44000000</v>
      </c>
      <c r="AO39" s="8">
        <v>1.6955999999999999E-2</v>
      </c>
      <c r="AP39" s="8">
        <v>6.3359999999999996E-3</v>
      </c>
      <c r="AQ39" s="8">
        <v>6.8543999999999994E-2</v>
      </c>
      <c r="AR39" s="8">
        <v>7.7669000000000002E-2</v>
      </c>
      <c r="AS39" s="8">
        <v>1.508E-3</v>
      </c>
      <c r="AT39" s="8">
        <v>2</v>
      </c>
      <c r="AU39" s="8" t="s">
        <v>165</v>
      </c>
      <c r="AV39" s="8">
        <v>2</v>
      </c>
      <c r="AW39" s="8" t="s">
        <v>165</v>
      </c>
      <c r="AX39" s="8">
        <v>4.1500000000000004</v>
      </c>
      <c r="AY39" s="8" t="s">
        <v>136</v>
      </c>
      <c r="AZ39" s="8">
        <v>65</v>
      </c>
      <c r="BA39" s="8" t="s">
        <v>166</v>
      </c>
      <c r="BB39" s="8" t="s">
        <v>106</v>
      </c>
      <c r="BC39" s="11">
        <v>741885.1</v>
      </c>
      <c r="BD39" s="11">
        <v>741885.1</v>
      </c>
      <c r="BE39" t="str">
        <f>IFERROR(INDEX('[1]Associated Investment Deals'!$K:$K,MATCH(pm_investmentoverview3[[#This Row],[CompanyShortName]],'[1]Associated Investment Deals'!$F:$F,0)),"")</f>
        <v/>
      </c>
      <c r="BF39" s="14" t="s">
        <v>350</v>
      </c>
    </row>
    <row r="40" spans="1:58" ht="87" x14ac:dyDescent="0.35">
      <c r="A40" s="1">
        <v>45747</v>
      </c>
      <c r="B40" t="s">
        <v>56</v>
      </c>
      <c r="C40" s="8" t="s">
        <v>191</v>
      </c>
      <c r="D40" s="8" t="s">
        <v>58</v>
      </c>
      <c r="E40" s="8" t="s">
        <v>75</v>
      </c>
      <c r="F40" s="8" t="s">
        <v>59</v>
      </c>
      <c r="G40" s="8" t="s">
        <v>192</v>
      </c>
      <c r="H40" s="8" t="s">
        <v>61</v>
      </c>
      <c r="I40" s="8" t="s">
        <v>62</v>
      </c>
      <c r="J40" s="8" t="s">
        <v>174</v>
      </c>
      <c r="K40" s="8" t="s">
        <v>193</v>
      </c>
      <c r="L40" s="8" t="s">
        <v>65</v>
      </c>
      <c r="M40" s="8" t="s">
        <v>134</v>
      </c>
      <c r="N40" s="8" t="s">
        <v>174</v>
      </c>
      <c r="O40" s="8">
        <v>5.5E-2</v>
      </c>
      <c r="P40" s="8" t="s">
        <v>66</v>
      </c>
      <c r="Q40" s="8" t="s">
        <v>194</v>
      </c>
      <c r="R40" s="8"/>
      <c r="S40" s="9"/>
      <c r="T40" s="8"/>
      <c r="U40" s="8"/>
      <c r="V40" s="8"/>
      <c r="W40" s="9">
        <v>45148</v>
      </c>
      <c r="X40" s="8">
        <v>1000000</v>
      </c>
      <c r="Y40" s="8">
        <v>3.48</v>
      </c>
      <c r="Z40" s="8">
        <v>333333.34000000003</v>
      </c>
      <c r="AA40" s="8">
        <v>333333.34000000003</v>
      </c>
      <c r="AB40" s="8"/>
      <c r="AC40" s="8"/>
      <c r="AD40" s="10">
        <v>333333.34000000003</v>
      </c>
      <c r="AE40" s="8"/>
      <c r="AF40" s="8"/>
      <c r="AG40" s="8"/>
      <c r="AH40" s="8">
        <v>3767.12</v>
      </c>
      <c r="AI40" s="8">
        <v>3767.12</v>
      </c>
      <c r="AJ40" s="11">
        <v>337100.46</v>
      </c>
      <c r="AK40" s="8"/>
      <c r="AL40" s="8">
        <v>43752641.909999996</v>
      </c>
      <c r="AM40" s="8">
        <v>44286089.740000002</v>
      </c>
      <c r="AN40" s="8">
        <v>44000000</v>
      </c>
      <c r="AO40" s="8">
        <v>7.6189999999999999E-3</v>
      </c>
      <c r="AP40" s="8">
        <v>3.4020000000000001E-3</v>
      </c>
      <c r="AQ40" s="8">
        <v>8.0905000000000005E-2</v>
      </c>
      <c r="AR40" s="8">
        <v>2E-3</v>
      </c>
      <c r="AS40" s="8">
        <v>6.7699999999999998E-4</v>
      </c>
      <c r="AT40" s="8">
        <v>5.67</v>
      </c>
      <c r="AU40" s="8" t="s">
        <v>190</v>
      </c>
      <c r="AV40" s="8">
        <v>5.86</v>
      </c>
      <c r="AW40" s="8" t="s">
        <v>71</v>
      </c>
      <c r="AX40" s="8">
        <v>3.92</v>
      </c>
      <c r="AY40" s="8" t="s">
        <v>136</v>
      </c>
      <c r="AZ40" s="8">
        <v>65</v>
      </c>
      <c r="BA40" s="8" t="s">
        <v>166</v>
      </c>
      <c r="BB40" s="8" t="s">
        <v>176</v>
      </c>
      <c r="BC40" s="11">
        <v>333333.34000000003</v>
      </c>
      <c r="BD40" s="11">
        <v>333333.34000000003</v>
      </c>
      <c r="BE40" s="2" t="s">
        <v>310</v>
      </c>
      <c r="BF40" s="12" t="s">
        <v>351</v>
      </c>
    </row>
    <row r="41" spans="1:58" ht="101.5" x14ac:dyDescent="0.35">
      <c r="A41" s="1">
        <v>45747</v>
      </c>
      <c r="B41" t="s">
        <v>56</v>
      </c>
      <c r="C41" s="8" t="s">
        <v>130</v>
      </c>
      <c r="D41" s="8" t="s">
        <v>74</v>
      </c>
      <c r="E41" s="8" t="s">
        <v>99</v>
      </c>
      <c r="F41" s="8" t="s">
        <v>100</v>
      </c>
      <c r="G41" s="8" t="s">
        <v>131</v>
      </c>
      <c r="H41" s="8" t="s">
        <v>109</v>
      </c>
      <c r="I41" s="8" t="s">
        <v>110</v>
      </c>
      <c r="J41" s="8" t="s">
        <v>132</v>
      </c>
      <c r="K41" s="8" t="s">
        <v>133</v>
      </c>
      <c r="L41" s="8" t="s">
        <v>65</v>
      </c>
      <c r="M41" s="8" t="s">
        <v>134</v>
      </c>
      <c r="N41" s="8" t="s">
        <v>132</v>
      </c>
      <c r="O41" s="8">
        <v>2.8500000000000001E-2</v>
      </c>
      <c r="P41" s="8" t="s">
        <v>66</v>
      </c>
      <c r="Q41" s="8" t="s">
        <v>135</v>
      </c>
      <c r="R41" s="8"/>
      <c r="S41" s="9"/>
      <c r="T41" s="8"/>
      <c r="U41" s="8"/>
      <c r="V41" s="8"/>
      <c r="W41" s="9">
        <v>45439</v>
      </c>
      <c r="X41" s="8">
        <v>200000</v>
      </c>
      <c r="Y41" s="8">
        <v>13.48</v>
      </c>
      <c r="Z41" s="8">
        <v>200000</v>
      </c>
      <c r="AA41" s="8">
        <v>200000</v>
      </c>
      <c r="AB41" s="8"/>
      <c r="AC41" s="8"/>
      <c r="AD41" s="10">
        <v>200000</v>
      </c>
      <c r="AE41" s="8"/>
      <c r="AF41" s="8"/>
      <c r="AG41" s="8"/>
      <c r="AH41" s="8">
        <v>2123.84</v>
      </c>
      <c r="AI41" s="8">
        <v>2123.84</v>
      </c>
      <c r="AJ41" s="11">
        <v>202123.84</v>
      </c>
      <c r="AK41" s="8"/>
      <c r="AL41" s="8">
        <v>43752641.909999996</v>
      </c>
      <c r="AM41" s="8">
        <v>44286089.740000002</v>
      </c>
      <c r="AN41" s="8">
        <v>44000000</v>
      </c>
      <c r="AO41" s="8">
        <v>4.5710000000000004E-3</v>
      </c>
      <c r="AP41" s="8">
        <v>1.691E-3</v>
      </c>
      <c r="AQ41" s="8">
        <v>7.7670000000000003E-2</v>
      </c>
      <c r="AR41" s="8">
        <v>1.1999999999999999E-3</v>
      </c>
      <c r="AS41" s="8">
        <v>4.06E-4</v>
      </c>
      <c r="AT41" s="8">
        <v>6.33</v>
      </c>
      <c r="AU41" s="8" t="s">
        <v>84</v>
      </c>
      <c r="AV41" s="8">
        <v>7.9</v>
      </c>
      <c r="AW41" s="8" t="s">
        <v>91</v>
      </c>
      <c r="AX41" s="8">
        <v>3.68</v>
      </c>
      <c r="AY41" s="8" t="s">
        <v>136</v>
      </c>
      <c r="AZ41" s="8">
        <v>60</v>
      </c>
      <c r="BA41" s="8" t="s">
        <v>115</v>
      </c>
      <c r="BB41" s="8" t="s">
        <v>106</v>
      </c>
      <c r="BC41" s="11">
        <v>200000</v>
      </c>
      <c r="BD41" s="11">
        <v>200000</v>
      </c>
      <c r="BE41" s="2" t="s">
        <v>311</v>
      </c>
      <c r="BF41" s="7" t="s">
        <v>352</v>
      </c>
    </row>
    <row r="42" spans="1:58" ht="92.5" customHeight="1" x14ac:dyDescent="0.35">
      <c r="A42" s="1">
        <v>45747</v>
      </c>
      <c r="B42" t="s">
        <v>56</v>
      </c>
      <c r="C42" s="8" t="s">
        <v>130</v>
      </c>
      <c r="D42" s="8" t="s">
        <v>74</v>
      </c>
      <c r="E42" s="8" t="s">
        <v>99</v>
      </c>
      <c r="F42" s="8" t="s">
        <v>100</v>
      </c>
      <c r="G42" s="8" t="s">
        <v>131</v>
      </c>
      <c r="H42" s="8" t="s">
        <v>109</v>
      </c>
      <c r="I42" s="8" t="s">
        <v>110</v>
      </c>
      <c r="J42" s="8" t="s">
        <v>132</v>
      </c>
      <c r="K42" s="8" t="s">
        <v>272</v>
      </c>
      <c r="L42" s="8" t="s">
        <v>65</v>
      </c>
      <c r="M42" s="8" t="s">
        <v>134</v>
      </c>
      <c r="N42" s="8" t="s">
        <v>132</v>
      </c>
      <c r="O42" s="8">
        <v>4.9000000000000002E-2</v>
      </c>
      <c r="P42" s="8" t="s">
        <v>66</v>
      </c>
      <c r="Q42" s="8" t="s">
        <v>135</v>
      </c>
      <c r="R42" s="8"/>
      <c r="S42" s="9"/>
      <c r="T42" s="8"/>
      <c r="U42" s="8"/>
      <c r="V42" s="8"/>
      <c r="W42" s="9">
        <v>45439</v>
      </c>
      <c r="X42" s="8">
        <v>375000</v>
      </c>
      <c r="Y42" s="8">
        <v>13.48</v>
      </c>
      <c r="Z42" s="8">
        <v>375000</v>
      </c>
      <c r="AA42" s="8">
        <v>375000</v>
      </c>
      <c r="AB42" s="8"/>
      <c r="AC42" s="8"/>
      <c r="AD42" s="10">
        <v>375000</v>
      </c>
      <c r="AE42" s="8"/>
      <c r="AF42" s="8"/>
      <c r="AG42" s="8"/>
      <c r="AH42" s="8">
        <v>6846.58</v>
      </c>
      <c r="AI42" s="8">
        <v>6846.58</v>
      </c>
      <c r="AJ42" s="11">
        <v>381846.58</v>
      </c>
      <c r="AK42" s="8"/>
      <c r="AL42" s="8">
        <v>43752641.909999996</v>
      </c>
      <c r="AM42" s="8">
        <v>44286089.740000002</v>
      </c>
      <c r="AN42" s="8">
        <v>44000000</v>
      </c>
      <c r="AO42" s="8">
        <v>8.5710000000000005E-3</v>
      </c>
      <c r="AP42" s="8">
        <v>3.1710000000000002E-3</v>
      </c>
      <c r="AQ42" s="8">
        <v>0.14563100000000001</v>
      </c>
      <c r="AR42" s="8">
        <v>2.2499999999999998E-3</v>
      </c>
      <c r="AS42" s="8">
        <v>7.6199999999999998E-4</v>
      </c>
      <c r="AT42" s="8">
        <v>6.33</v>
      </c>
      <c r="AU42" s="8" t="s">
        <v>84</v>
      </c>
      <c r="AV42" s="8">
        <v>7.9</v>
      </c>
      <c r="AW42" s="8" t="s">
        <v>91</v>
      </c>
      <c r="AX42" s="8">
        <v>3.68</v>
      </c>
      <c r="AY42" s="8" t="s">
        <v>136</v>
      </c>
      <c r="AZ42" s="8">
        <v>60</v>
      </c>
      <c r="BA42" s="8" t="s">
        <v>115</v>
      </c>
      <c r="BB42" s="8" t="s">
        <v>106</v>
      </c>
      <c r="BC42" s="11">
        <v>375000</v>
      </c>
      <c r="BD42" s="11">
        <v>375000</v>
      </c>
      <c r="BE42" s="2" t="s">
        <v>312</v>
      </c>
      <c r="BF42" s="12" t="s">
        <v>352</v>
      </c>
    </row>
    <row r="43" spans="1:58" ht="88.5" customHeight="1" x14ac:dyDescent="0.35">
      <c r="A43" s="1">
        <v>45747</v>
      </c>
      <c r="B43" t="s">
        <v>56</v>
      </c>
      <c r="C43" s="8" t="s">
        <v>223</v>
      </c>
      <c r="D43" s="8" t="s">
        <v>74</v>
      </c>
      <c r="E43" s="8" t="s">
        <v>99</v>
      </c>
      <c r="F43" s="8" t="s">
        <v>100</v>
      </c>
      <c r="G43" s="8" t="s">
        <v>196</v>
      </c>
      <c r="H43" s="8" t="s">
        <v>109</v>
      </c>
      <c r="I43" s="8" t="s">
        <v>79</v>
      </c>
      <c r="J43" s="8" t="s">
        <v>197</v>
      </c>
      <c r="K43" s="8" t="s">
        <v>224</v>
      </c>
      <c r="L43" s="8" t="s">
        <v>65</v>
      </c>
      <c r="M43" s="8" t="s">
        <v>134</v>
      </c>
      <c r="N43" s="8" t="s">
        <v>197</v>
      </c>
      <c r="O43" s="8">
        <v>3.875E-2</v>
      </c>
      <c r="P43" s="8" t="s">
        <v>66</v>
      </c>
      <c r="Q43" s="8" t="s">
        <v>125</v>
      </c>
      <c r="R43" s="8"/>
      <c r="S43" s="9"/>
      <c r="T43" s="8"/>
      <c r="U43" s="8"/>
      <c r="V43" s="8"/>
      <c r="W43" s="9">
        <v>44407</v>
      </c>
      <c r="X43" s="8">
        <v>1500000</v>
      </c>
      <c r="Y43" s="8">
        <v>4.5</v>
      </c>
      <c r="Z43" s="8">
        <v>500000</v>
      </c>
      <c r="AA43" s="8">
        <v>500000</v>
      </c>
      <c r="AB43" s="8"/>
      <c r="AC43" s="8"/>
      <c r="AD43" s="10">
        <v>500000</v>
      </c>
      <c r="AE43" s="8"/>
      <c r="AF43" s="8"/>
      <c r="AG43" s="8"/>
      <c r="AH43" s="8">
        <v>2335.62</v>
      </c>
      <c r="AI43" s="8">
        <v>2335.62</v>
      </c>
      <c r="AJ43" s="11">
        <v>502335.62</v>
      </c>
      <c r="AK43" s="8"/>
      <c r="AL43" s="8">
        <v>43752641.909999996</v>
      </c>
      <c r="AM43" s="8">
        <v>44286089.740000002</v>
      </c>
      <c r="AN43" s="8">
        <v>44000000</v>
      </c>
      <c r="AO43" s="8">
        <v>1.1428000000000001E-2</v>
      </c>
      <c r="AP43" s="8">
        <v>4.2269999999999999E-3</v>
      </c>
      <c r="AQ43" s="8">
        <v>4.3220000000000003E-3</v>
      </c>
      <c r="AR43" s="8">
        <v>3.0010000000000002E-3</v>
      </c>
      <c r="AS43" s="8">
        <v>1.016E-3</v>
      </c>
      <c r="AT43" s="8">
        <v>7.35</v>
      </c>
      <c r="AU43" s="8" t="s">
        <v>121</v>
      </c>
      <c r="AV43" s="8">
        <v>7.1</v>
      </c>
      <c r="AW43" s="8" t="s">
        <v>92</v>
      </c>
      <c r="AX43" s="8">
        <v>2.11</v>
      </c>
      <c r="AY43" s="8" t="s">
        <v>83</v>
      </c>
      <c r="AZ43" s="8">
        <v>35</v>
      </c>
      <c r="BA43" s="8" t="s">
        <v>121</v>
      </c>
      <c r="BB43" s="8" t="s">
        <v>225</v>
      </c>
      <c r="BC43" s="11">
        <v>500000</v>
      </c>
      <c r="BD43" s="11">
        <v>500000</v>
      </c>
      <c r="BE43" t="str">
        <f>IFERROR(INDEX('[1]Associated Investment Deals'!$K:$K,MATCH(pm_investmentoverview3[[#This Row],[CompanyShortName]],'[1]Associated Investment Deals'!$F:$F,0)),"")</f>
        <v/>
      </c>
      <c r="BF43" s="7" t="s">
        <v>353</v>
      </c>
    </row>
    <row r="44" spans="1:58" ht="118" customHeight="1" x14ac:dyDescent="0.35">
      <c r="A44" s="1">
        <v>45747</v>
      </c>
      <c r="B44" t="s">
        <v>56</v>
      </c>
      <c r="C44" s="8" t="s">
        <v>241</v>
      </c>
      <c r="D44" s="8" t="s">
        <v>74</v>
      </c>
      <c r="E44" s="8"/>
      <c r="F44" s="8" t="s">
        <v>59</v>
      </c>
      <c r="G44" s="8" t="s">
        <v>242</v>
      </c>
      <c r="H44" s="8" t="s">
        <v>61</v>
      </c>
      <c r="I44" s="8" t="s">
        <v>62</v>
      </c>
      <c r="J44" s="8" t="s">
        <v>243</v>
      </c>
      <c r="K44" s="8" t="s">
        <v>244</v>
      </c>
      <c r="L44" s="8" t="s">
        <v>65</v>
      </c>
      <c r="M44" s="8" t="s">
        <v>134</v>
      </c>
      <c r="N44" s="8" t="s">
        <v>245</v>
      </c>
      <c r="O44" s="8">
        <v>5.5E-2</v>
      </c>
      <c r="P44" s="8" t="s">
        <v>66</v>
      </c>
      <c r="Q44" s="8" t="s">
        <v>125</v>
      </c>
      <c r="R44" s="8" t="s">
        <v>148</v>
      </c>
      <c r="S44" s="9">
        <v>45536</v>
      </c>
      <c r="T44" s="8" t="s">
        <v>246</v>
      </c>
      <c r="U44" s="8" t="s">
        <v>247</v>
      </c>
      <c r="V44" s="8" t="s">
        <v>151</v>
      </c>
      <c r="W44" s="9">
        <v>44809</v>
      </c>
      <c r="X44" s="8">
        <v>1500000</v>
      </c>
      <c r="Y44" s="8">
        <v>4.5</v>
      </c>
      <c r="Z44" s="8">
        <v>375000</v>
      </c>
      <c r="AA44" s="8">
        <v>375000</v>
      </c>
      <c r="AB44" s="8"/>
      <c r="AC44" s="8"/>
      <c r="AD44" s="10">
        <v>375000</v>
      </c>
      <c r="AE44" s="8"/>
      <c r="AF44" s="8"/>
      <c r="AG44" s="8"/>
      <c r="AH44" s="8">
        <v>2486.3000000000002</v>
      </c>
      <c r="AI44" s="8">
        <v>2486.3000000000002</v>
      </c>
      <c r="AJ44" s="11">
        <v>377486.3</v>
      </c>
      <c r="AK44" s="8"/>
      <c r="AL44" s="8">
        <v>43752641.909999996</v>
      </c>
      <c r="AM44" s="8">
        <v>44286089.740000002</v>
      </c>
      <c r="AN44" s="8">
        <v>44000000</v>
      </c>
      <c r="AO44" s="8">
        <v>8.5710000000000005E-3</v>
      </c>
      <c r="AP44" s="8">
        <v>3.8279999999999998E-3</v>
      </c>
      <c r="AQ44" s="8">
        <v>1</v>
      </c>
      <c r="AR44" s="8">
        <v>2.2499999999999998E-3</v>
      </c>
      <c r="AS44" s="8">
        <v>7.6199999999999998E-4</v>
      </c>
      <c r="AT44" s="8">
        <v>5.6</v>
      </c>
      <c r="AU44" s="8" t="s">
        <v>190</v>
      </c>
      <c r="AV44" s="8">
        <v>5.35</v>
      </c>
      <c r="AW44" s="8" t="s">
        <v>190</v>
      </c>
      <c r="AX44" s="8">
        <v>2.76</v>
      </c>
      <c r="AY44" s="8" t="s">
        <v>70</v>
      </c>
      <c r="AZ44" s="8">
        <v>60</v>
      </c>
      <c r="BA44" s="8" t="s">
        <v>115</v>
      </c>
      <c r="BB44" s="8" t="s">
        <v>248</v>
      </c>
      <c r="BC44" s="11">
        <v>375000</v>
      </c>
      <c r="BD44" s="11">
        <v>375000</v>
      </c>
      <c r="BE44" t="str">
        <f>IFERROR(INDEX('[1]Associated Investment Deals'!$K:$K,MATCH(pm_investmentoverview3[[#This Row],[CompanyShortName]],'[1]Associated Investment Deals'!$F:$F,0)),"")</f>
        <v/>
      </c>
      <c r="BF44" s="12" t="s">
        <v>343</v>
      </c>
    </row>
    <row r="45" spans="1:58" ht="89" customHeight="1" x14ac:dyDescent="0.35">
      <c r="A45" s="1">
        <v>45747</v>
      </c>
      <c r="B45" t="s">
        <v>56</v>
      </c>
      <c r="C45" s="8" t="s">
        <v>107</v>
      </c>
      <c r="D45" s="8" t="s">
        <v>74</v>
      </c>
      <c r="E45" s="8"/>
      <c r="F45" s="8" t="s">
        <v>59</v>
      </c>
      <c r="G45" s="8" t="s">
        <v>108</v>
      </c>
      <c r="H45" s="8" t="s">
        <v>109</v>
      </c>
      <c r="I45" s="8" t="s">
        <v>110</v>
      </c>
      <c r="J45" s="8" t="s">
        <v>111</v>
      </c>
      <c r="K45" s="8" t="s">
        <v>112</v>
      </c>
      <c r="L45" s="8" t="s">
        <v>65</v>
      </c>
      <c r="M45" s="8" t="s">
        <v>113</v>
      </c>
      <c r="N45" s="8" t="s">
        <v>111</v>
      </c>
      <c r="O45" s="8">
        <v>7.7499999999999999E-2</v>
      </c>
      <c r="P45" s="8" t="s">
        <v>66</v>
      </c>
      <c r="Q45" s="8" t="s">
        <v>114</v>
      </c>
      <c r="R45" s="8"/>
      <c r="S45" s="9"/>
      <c r="T45" s="8"/>
      <c r="U45" s="8"/>
      <c r="V45" s="8"/>
      <c r="W45" s="9">
        <v>45650</v>
      </c>
      <c r="X45" s="8">
        <v>1441337.5612999999</v>
      </c>
      <c r="Y45" s="8">
        <v>14.51</v>
      </c>
      <c r="Z45" s="8">
        <v>1387347.39</v>
      </c>
      <c r="AA45" s="8">
        <v>1500000</v>
      </c>
      <c r="AB45" s="8">
        <v>1387347.39</v>
      </c>
      <c r="AC45" s="8">
        <v>1</v>
      </c>
      <c r="AD45" s="10">
        <v>1441337.57</v>
      </c>
      <c r="AE45" s="8"/>
      <c r="AF45" s="8"/>
      <c r="AG45" s="8"/>
      <c r="AH45" s="8">
        <v>30893.84</v>
      </c>
      <c r="AI45" s="8">
        <v>29685.63</v>
      </c>
      <c r="AJ45" s="11">
        <v>1417033.02</v>
      </c>
      <c r="AK45" s="8"/>
      <c r="AL45" s="8">
        <v>43752641.909999996</v>
      </c>
      <c r="AM45" s="8">
        <v>44286089.740000002</v>
      </c>
      <c r="AN45" s="8">
        <v>44000000</v>
      </c>
      <c r="AO45" s="8">
        <v>3.1709000000000001E-2</v>
      </c>
      <c r="AP45" s="8">
        <v>1.4161E-2</v>
      </c>
      <c r="AQ45" s="8">
        <v>0.29909599999999997</v>
      </c>
      <c r="AR45" s="8">
        <v>5.0959999999999998E-3</v>
      </c>
      <c r="AS45" s="8">
        <v>2.8189999999999999E-3</v>
      </c>
      <c r="AT45" s="8">
        <v>6.33</v>
      </c>
      <c r="AU45" s="8" t="s">
        <v>84</v>
      </c>
      <c r="AV45" s="8">
        <v>6.63</v>
      </c>
      <c r="AW45" s="8" t="s">
        <v>97</v>
      </c>
      <c r="AX45" s="8">
        <v>2.82</v>
      </c>
      <c r="AY45" s="8" t="s">
        <v>70</v>
      </c>
      <c r="AZ45" s="8">
        <v>60</v>
      </c>
      <c r="BA45" s="8" t="s">
        <v>115</v>
      </c>
      <c r="BB45" s="8" t="s">
        <v>116</v>
      </c>
      <c r="BC45" s="11">
        <v>1387347.39</v>
      </c>
      <c r="BD45" s="11">
        <v>1441337.57</v>
      </c>
      <c r="BE45" s="2" t="s">
        <v>313</v>
      </c>
      <c r="BF45" s="7" t="s">
        <v>338</v>
      </c>
    </row>
    <row r="46" spans="1:58" ht="116" x14ac:dyDescent="0.35">
      <c r="A46" s="1">
        <v>45747</v>
      </c>
      <c r="B46" t="s">
        <v>56</v>
      </c>
      <c r="C46" s="8" t="s">
        <v>93</v>
      </c>
      <c r="D46" s="8" t="s">
        <v>74</v>
      </c>
      <c r="E46" s="8"/>
      <c r="F46" s="8" t="s">
        <v>76</v>
      </c>
      <c r="G46" s="8" t="s">
        <v>87</v>
      </c>
      <c r="H46" s="8" t="s">
        <v>78</v>
      </c>
      <c r="I46" s="8" t="s">
        <v>79</v>
      </c>
      <c r="J46" s="8" t="s">
        <v>88</v>
      </c>
      <c r="K46" s="8" t="s">
        <v>94</v>
      </c>
      <c r="L46" s="8" t="s">
        <v>65</v>
      </c>
      <c r="M46" s="8" t="s">
        <v>88</v>
      </c>
      <c r="N46" s="8" t="s">
        <v>88</v>
      </c>
      <c r="O46" s="8">
        <v>0.14308999999999999</v>
      </c>
      <c r="P46" s="8" t="s">
        <v>95</v>
      </c>
      <c r="Q46" s="8" t="s">
        <v>96</v>
      </c>
      <c r="R46" s="8"/>
      <c r="S46" s="9"/>
      <c r="T46" s="8"/>
      <c r="U46" s="8"/>
      <c r="V46" s="8"/>
      <c r="W46" s="9">
        <v>45009</v>
      </c>
      <c r="X46" s="8">
        <v>927316.90009999997</v>
      </c>
      <c r="Y46" s="8">
        <v>11.41</v>
      </c>
      <c r="Z46" s="8">
        <v>351332.22</v>
      </c>
      <c r="AA46" s="8">
        <v>1592030318.4000001</v>
      </c>
      <c r="AB46" s="8">
        <v>351332.22</v>
      </c>
      <c r="AC46" s="8">
        <v>1</v>
      </c>
      <c r="AD46" s="10">
        <v>309105.7</v>
      </c>
      <c r="AE46" s="8"/>
      <c r="AF46" s="8"/>
      <c r="AG46" s="8"/>
      <c r="AH46" s="8"/>
      <c r="AI46" s="8"/>
      <c r="AJ46" s="11">
        <v>351332.22</v>
      </c>
      <c r="AK46" s="8"/>
      <c r="AL46" s="8">
        <v>43752641.909999996</v>
      </c>
      <c r="AM46" s="8">
        <v>44286089.740000002</v>
      </c>
      <c r="AN46" s="8">
        <v>44000000</v>
      </c>
      <c r="AO46" s="8">
        <v>8.0300000000000007E-3</v>
      </c>
      <c r="AP46" s="8">
        <v>2.8839999999999998E-3</v>
      </c>
      <c r="AQ46" s="8">
        <v>5.6841999999999997E-2</v>
      </c>
      <c r="AR46" s="8">
        <v>7.5056999999999999E-2</v>
      </c>
      <c r="AS46" s="8">
        <v>7.1400000000000001E-4</v>
      </c>
      <c r="AT46" s="8">
        <v>6.66</v>
      </c>
      <c r="AU46" s="8" t="s">
        <v>97</v>
      </c>
      <c r="AV46" s="8">
        <v>6.41</v>
      </c>
      <c r="AW46" s="8" t="s">
        <v>97</v>
      </c>
      <c r="AX46" s="8">
        <v>2.39</v>
      </c>
      <c r="AY46" s="8" t="s">
        <v>70</v>
      </c>
      <c r="AZ46" s="8">
        <v>40</v>
      </c>
      <c r="BA46" s="8" t="s">
        <v>92</v>
      </c>
      <c r="BB46" s="8" t="s">
        <v>85</v>
      </c>
      <c r="BC46" s="11">
        <v>351332.22</v>
      </c>
      <c r="BD46" s="11">
        <v>309105.7</v>
      </c>
      <c r="BE46" t="str">
        <f>IFERROR(INDEX('[1]Associated Investment Deals'!$K:$K,MATCH(pm_investmentoverview3[[#This Row],[CompanyShortName]],'[1]Associated Investment Deals'!$F:$F,0)),"")</f>
        <v/>
      </c>
      <c r="BF46" s="12" t="s">
        <v>340</v>
      </c>
    </row>
    <row r="47" spans="1:58" ht="90.5" customHeight="1" x14ac:dyDescent="0.35">
      <c r="A47" s="1">
        <v>45747</v>
      </c>
      <c r="B47" t="s">
        <v>56</v>
      </c>
      <c r="C47" s="8" t="s">
        <v>200</v>
      </c>
      <c r="D47" s="8" t="s">
        <v>74</v>
      </c>
      <c r="E47" s="8" t="s">
        <v>75</v>
      </c>
      <c r="F47" s="8" t="s">
        <v>76</v>
      </c>
      <c r="G47" s="8" t="s">
        <v>77</v>
      </c>
      <c r="H47" s="8" t="s">
        <v>78</v>
      </c>
      <c r="I47" s="8" t="s">
        <v>79</v>
      </c>
      <c r="J47" s="8" t="s">
        <v>80</v>
      </c>
      <c r="K47" s="8" t="s">
        <v>201</v>
      </c>
      <c r="L47" s="8" t="s">
        <v>65</v>
      </c>
      <c r="M47" s="8" t="s">
        <v>80</v>
      </c>
      <c r="N47" s="8" t="s">
        <v>80</v>
      </c>
      <c r="O47" s="8">
        <v>0.13</v>
      </c>
      <c r="P47" s="8" t="s">
        <v>66</v>
      </c>
      <c r="Q47" s="8" t="s">
        <v>96</v>
      </c>
      <c r="R47" s="8" t="s">
        <v>148</v>
      </c>
      <c r="S47" s="9">
        <v>45505</v>
      </c>
      <c r="T47" s="8" t="s">
        <v>202</v>
      </c>
      <c r="U47" s="8" t="s">
        <v>203</v>
      </c>
      <c r="V47" s="8" t="s">
        <v>151</v>
      </c>
      <c r="W47" s="9">
        <v>45376</v>
      </c>
      <c r="X47" s="8">
        <v>918366.42169999995</v>
      </c>
      <c r="Y47" s="8">
        <v>8.4700000000000006</v>
      </c>
      <c r="Z47" s="8">
        <v>467471.29</v>
      </c>
      <c r="AA47" s="8">
        <v>3899365</v>
      </c>
      <c r="AB47" s="8">
        <v>467471.29</v>
      </c>
      <c r="AC47" s="8">
        <v>1</v>
      </c>
      <c r="AD47" s="10">
        <v>459183.22</v>
      </c>
      <c r="AE47" s="8"/>
      <c r="AF47" s="8"/>
      <c r="AG47" s="8"/>
      <c r="AH47" s="8">
        <v>22221.040000000001</v>
      </c>
      <c r="AI47" s="8">
        <v>2616.7199999999998</v>
      </c>
      <c r="AJ47" s="11">
        <v>470088.01</v>
      </c>
      <c r="AK47" s="8"/>
      <c r="AL47" s="8">
        <v>43752641.909999996</v>
      </c>
      <c r="AM47" s="8">
        <v>44286089.740000002</v>
      </c>
      <c r="AN47" s="8">
        <v>44000000</v>
      </c>
      <c r="AO47" s="8">
        <v>1.0684000000000001E-2</v>
      </c>
      <c r="AP47" s="8">
        <v>3.8370000000000001E-3</v>
      </c>
      <c r="AQ47" s="8">
        <v>3.6449000000000002E-2</v>
      </c>
      <c r="AR47" s="8">
        <v>6.2269999999999999E-2</v>
      </c>
      <c r="AS47" s="8">
        <v>9.5E-4</v>
      </c>
      <c r="AT47" s="8">
        <v>6.25</v>
      </c>
      <c r="AU47" s="8" t="s">
        <v>84</v>
      </c>
      <c r="AV47" s="8">
        <v>6</v>
      </c>
      <c r="AW47" s="8" t="s">
        <v>84</v>
      </c>
      <c r="AX47" s="8">
        <v>2.11</v>
      </c>
      <c r="AY47" s="8" t="s">
        <v>83</v>
      </c>
      <c r="AZ47" s="8">
        <v>50</v>
      </c>
      <c r="BA47" s="8" t="s">
        <v>84</v>
      </c>
      <c r="BB47" s="8" t="s">
        <v>85</v>
      </c>
      <c r="BC47" s="11">
        <v>467471.29</v>
      </c>
      <c r="BD47" s="11">
        <v>459183.22</v>
      </c>
      <c r="BE47" s="2" t="s">
        <v>314</v>
      </c>
      <c r="BF47" s="7" t="s">
        <v>337</v>
      </c>
    </row>
    <row r="48" spans="1:58" ht="116" x14ac:dyDescent="0.35">
      <c r="A48" s="1">
        <v>45747</v>
      </c>
      <c r="B48" t="s">
        <v>56</v>
      </c>
      <c r="C48" s="8" t="s">
        <v>251</v>
      </c>
      <c r="D48" s="8" t="s">
        <v>58</v>
      </c>
      <c r="E48" s="8" t="s">
        <v>99</v>
      </c>
      <c r="F48" s="8" t="s">
        <v>59</v>
      </c>
      <c r="G48" s="8" t="s">
        <v>252</v>
      </c>
      <c r="H48" s="8" t="s">
        <v>109</v>
      </c>
      <c r="I48" s="8" t="s">
        <v>62</v>
      </c>
      <c r="J48" s="8" t="s">
        <v>174</v>
      </c>
      <c r="K48" s="8" t="s">
        <v>253</v>
      </c>
      <c r="L48" s="8" t="s">
        <v>65</v>
      </c>
      <c r="M48" s="8" t="s">
        <v>134</v>
      </c>
      <c r="N48" s="8" t="s">
        <v>174</v>
      </c>
      <c r="O48" s="8">
        <v>4.7500000000000001E-2</v>
      </c>
      <c r="P48" s="8" t="s">
        <v>66</v>
      </c>
      <c r="Q48" s="8" t="s">
        <v>129</v>
      </c>
      <c r="R48" s="8"/>
      <c r="S48" s="9"/>
      <c r="T48" s="8"/>
      <c r="U48" s="8"/>
      <c r="V48" s="8"/>
      <c r="W48" s="9">
        <v>45106</v>
      </c>
      <c r="X48" s="8">
        <v>1000000</v>
      </c>
      <c r="Y48" s="8">
        <v>8.5</v>
      </c>
      <c r="Z48" s="8">
        <v>750000</v>
      </c>
      <c r="AA48" s="8">
        <v>750000</v>
      </c>
      <c r="AB48" s="8"/>
      <c r="AC48" s="8"/>
      <c r="AD48" s="10">
        <v>750000</v>
      </c>
      <c r="AE48" s="8"/>
      <c r="AF48" s="8"/>
      <c r="AG48" s="8"/>
      <c r="AH48" s="8">
        <v>10345.89</v>
      </c>
      <c r="AI48" s="8">
        <v>10345.89</v>
      </c>
      <c r="AJ48" s="11">
        <v>760345.89</v>
      </c>
      <c r="AK48" s="8"/>
      <c r="AL48" s="8">
        <v>43752641.909999996</v>
      </c>
      <c r="AM48" s="8">
        <v>44286089.740000002</v>
      </c>
      <c r="AN48" s="8">
        <v>44000000</v>
      </c>
      <c r="AO48" s="8">
        <v>1.7142000000000001E-2</v>
      </c>
      <c r="AP48" s="8">
        <v>7.6559999999999996E-3</v>
      </c>
      <c r="AQ48" s="8">
        <v>4.3808E-2</v>
      </c>
      <c r="AR48" s="8">
        <v>4.5009999999999998E-3</v>
      </c>
      <c r="AS48" s="8">
        <v>1.524E-3</v>
      </c>
      <c r="AT48" s="8">
        <v>5.99</v>
      </c>
      <c r="AU48" s="8" t="s">
        <v>71</v>
      </c>
      <c r="AV48" s="8">
        <v>5.74</v>
      </c>
      <c r="AW48" s="8" t="s">
        <v>71</v>
      </c>
      <c r="AX48" s="8">
        <v>2.06</v>
      </c>
      <c r="AY48" s="8" t="s">
        <v>83</v>
      </c>
      <c r="AZ48" s="8">
        <v>60</v>
      </c>
      <c r="BA48" s="8" t="s">
        <v>115</v>
      </c>
      <c r="BB48" s="8" t="s">
        <v>176</v>
      </c>
      <c r="BC48" s="11">
        <v>750000</v>
      </c>
      <c r="BD48" s="11">
        <v>750000</v>
      </c>
      <c r="BE48" t="str">
        <f>IFERROR(INDEX('[1]Associated Investment Deals'!$K:$K,MATCH(pm_investmentoverview3[[#This Row],[CompanyShortName]],'[1]Associated Investment Deals'!$F:$F,0)),"")</f>
        <v/>
      </c>
      <c r="BF48" s="12" t="s">
        <v>339</v>
      </c>
    </row>
    <row r="49" spans="1:56" x14ac:dyDescent="0.35">
      <c r="A49" s="5"/>
      <c r="S49" s="5"/>
      <c r="W49" s="5"/>
      <c r="AD49" s="17"/>
      <c r="AJ49" s="18"/>
      <c r="BC49" s="18">
        <f>SUBTOTAL(109,pm_investmentoverview3[CapitalOutstandingEUR])</f>
        <v>43752641.910000011</v>
      </c>
      <c r="BD49" s="18">
        <f>SUBTOTAL(109,pm_investmentoverview3[CapitalOutstandingEUR])</f>
        <v>43752641.910000011</v>
      </c>
    </row>
  </sheetData>
  <sheetProtection algorithmName="SHA-512" hashValue="lVV4ZO5cSwPuRsFHylBeis2crvWtWbBN2lKMNyGyoFU9xlmUt2DsJ47gbkUHET3AlngkABWjqa4DuU0oxd9b4A==" saltValue="To6/awUVrCx6b+cWiT/0sA==" spinCount="100000" sheet="1" formatCells="0" formatColumns="0" formatRows="0" insertColumns="0" insertRows="0" insertHyperlinks="0" deleteColumns="0" deleteRows="0" sort="0" autoFilter="0" pivotTables="0"/>
  <dataValidations disablePrompts="1" count="1">
    <dataValidation type="textLength" operator="lessThanOrEqual" allowBlank="1" showInputMessage="1" showErrorMessage="1" errorTitle="Length Exceeded" error="This value must be less than or equal to 2000 characters long." promptTitle="Text" prompt="Maximum Length: 2000 characters." sqref="BE3:BE4 BE6:BE8 BE10:BE13 BE15 BE19:BE20 BE27 BE29:BE30 BE32 BE34:BE37 BE40:BE42 BE45 BE47" xr:uid="{6657B56B-5DCC-4116-BB08-DDBA4F811104}">
      <formula1>2000</formula1>
    </dataValidation>
  </dataValidation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6 c 3 0 e 6 4 d - 4 a 8 5 - 4 6 e 8 - b 8 2 7 - c 4 0 4 f 2 3 7 7 c f c "   x m l n s = " h t t p : / / s c h e m a s . m i c r o s o f t . c o m / D a t a M a s h u p " > A A A A A B Y D A A B Q S w M E F A A C A A g A / F o v W 1 i 5 o R i m A A A A 9 w A A A B I A H A B D b 2 5 m a W c v U G F j a 2 F n Z S 5 4 b W w g o h g A K K A U A A A A A A A A A A A A A A A A A A A A A A A A A A A A h Y 8 x D o I w G I W v Q r r T l q r R k J + S 6 O A i i Y m J c W 1 K h U Y o h h b L 3 R w 8 k l c Q o 6 i b 4 / v e N 7 x 3 v 9 4 g 7 e s q u K j W 6 s Y k K M I U B c r I J t e m S F D n j u E C p R y 2 Q p 5 E o Y J B N j b u b Z 6 g 0 r l z T I j 3 H v s J b t q C M E o j c s g 2 O 1 m q W q C P r P / L o T b W C S M V 4 r B / j e E M R 9 M Z j i i b Y w p k p J B p 8 z X Y M P j Z / k B Y d Z X r W s W V C d d L I G M E 8 j 7 B H 1 B L A w Q U A A I A C A D 8 W i 9 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F o v W y i K R 7 g O A A A A E Q A A A B M A H A B G b 3 J t d W x h c y 9 T Z W N 0 a W 9 u M S 5 t I K I Y A C i g F A A A A A A A A A A A A A A A A A A A A A A A A A A A A C t O T S 7 J z M 9 T C I b Q h t Y A U E s B A i 0 A F A A C A A g A / F o v W 1 i 5 o R i m A A A A 9 w A A A B I A A A A A A A A A A A A A A A A A A A A A A E N v b m Z p Z y 9 Q Y W N r Y W d l L n h t b F B L A Q I t A B Q A A g A I A P x a L 1 s P y u m r p A A A A O k A A A A T A A A A A A A A A A A A A A A A A P I A A A B b Q 2 9 u d G V u d F 9 U e X B l c 1 0 u e G 1 s U E s B A i 0 A F A A C A A g A / F o v W y 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I 3 y C m 0 4 Y q Z E j x n B V 1 R a k Y k A A A A A A g A A A A A A E G Y A A A A B A A A g A A A A d r f r 6 L d z a q f Z q M + m B M C 4 z I f f H j Y a 9 Z c e X d d u w K I v 6 Z U A A A A A D o A A A A A C A A A g A A A A a j Y a C p g a 0 z U v b n 3 9 k p F l Q Z 8 l M l 3 k 9 Q d G y q 8 M 1 S 5 I o 5 Z Q A A A A e 4 p A x V z f l 0 6 c D T + f 5 j u 9 M X 6 G X t 6 i F U V P 1 I u N c Y U J o N Q r J g b o T B Z H k l 8 j r V q B V y f 8 Q t L L d + V M X f k W q w N b m 4 R Q K W W W z / Q 3 h 9 a M 6 W G D j x 9 o J 7 t A A A A A m E Q i w Y 8 1 h K A / 8 P F z i / l X D q 7 w x a z R P E i v D b / n H 6 k r e i i e V m M G 8 8 f F X s o X e S s 7 O + p C N Z x v R q t 1 r 9 z I v M U Q i x p 9 W A = = < / D a t a M a s h u p > 
</file>

<file path=customXml/itemProps1.xml><?xml version="1.0" encoding="utf-8"?>
<ds:datastoreItem xmlns:ds="http://schemas.openxmlformats.org/officeDocument/2006/customXml" ds:itemID="{F2278981-3887-4738-B79B-BBFAB20ACE0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Portfolio Data and Fund Fit</vt:lpstr>
      <vt:lpstr>'Portfolio Data and Fund Fit'!Print_Area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Darren ‘O Shea</dc:creator>
  <cp:lastModifiedBy>Tamara Campero</cp:lastModifiedBy>
  <cp:lastPrinted>2025-09-16T11:59:00Z</cp:lastPrinted>
  <dcterms:created xsi:type="dcterms:W3CDTF">2025-09-15T08:51:05Z</dcterms:created>
  <dcterms:modified xsi:type="dcterms:W3CDTF">2025-09-22T10:21:02Z</dcterms:modified>
</cp:coreProperties>
</file>